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Jessie Ge</author>
  </authors>
  <commentList>
    <comment ref="C8" authorId="0">
      <text>
        <r>
          <rPr>
            <sz val="9"/>
            <rFont val="宋体"/>
            <charset val="134"/>
          </rPr>
          <t>先做需求分类下拉选择，才能下拉选择对应的服务内容</t>
        </r>
      </text>
    </comment>
  </commentList>
</comments>
</file>

<file path=xl/sharedStrings.xml><?xml version="1.0" encoding="utf-8"?>
<sst xmlns="http://schemas.openxmlformats.org/spreadsheetml/2006/main" count="156" uniqueCount="115">
  <si>
    <t>医学类需求-报价-结算单</t>
  </si>
  <si>
    <t>项目名称</t>
  </si>
  <si>
    <t>路优泰学术材料更新</t>
  </si>
  <si>
    <t>需求时间/项目时间段</t>
  </si>
  <si>
    <t>2025年10月31日-2025年12月31日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</si>
  <si>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</si>
  <si>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</si>
  <si>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</si>
  <si>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</si>
  <si>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</si>
  <si>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</si>
  <si>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</si>
  <si>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</si>
  <si>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Ivy</t>
  </si>
  <si>
    <t>供应商联系方式</t>
  </si>
  <si>
    <t>需求人</t>
  </si>
  <si>
    <t>刘倩钰</t>
  </si>
  <si>
    <t>紧急程度/高中低</t>
  </si>
  <si>
    <t>高</t>
  </si>
  <si>
    <t>报价时间</t>
  </si>
  <si>
    <t>结算时间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</si>
  <si>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</si>
  <si>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</si>
  <si>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</si>
  <si>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</si>
  <si>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</si>
  <si>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</si>
  <si>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</si>
  <si>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</si>
  <si>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</si>
  <si>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</si>
  <si>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</si>
  <si>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</si>
  <si>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</si>
  <si>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</si>
  <si>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</si>
  <si>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</si>
  <si>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</si>
  <si>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更新中文幻灯片</t>
  </si>
  <si>
    <t>《青少年躯体症状障碍的识别与干预》
1、根据最新检索的综述文章进行数据更新（综述文章可提供，见附件）
2、幻灯简单美化</t>
  </si>
  <si>
    <t>页</t>
  </si>
  <si>
    <t>11.5前明确更新要点
11月中旬定稿</t>
  </si>
  <si>
    <t>Y</t>
  </si>
  <si>
    <t>按实际结算</t>
  </si>
  <si>
    <t>如单价变化，请备注说明</t>
  </si>
  <si>
    <t>路优泰专家幻灯,《通用》《耳鼻喉》《神内》《老年》《女性》《睡眠》，内容精简、排版美化，关键信息突出</t>
  </si>
  <si>
    <t>12月31日前</t>
  </si>
  <si>
    <t>DA</t>
  </si>
  <si>
    <t>DA修改</t>
  </si>
  <si>
    <t>1、指南共识页更新；2、封面封底页关键信息微调</t>
  </si>
  <si>
    <t>文献检索</t>
  </si>
  <si>
    <t>中文文献检索</t>
  </si>
  <si>
    <t>关键词</t>
  </si>
  <si>
    <t>篇</t>
  </si>
  <si>
    <t>供应商新增</t>
  </si>
  <si>
    <t>预估文献数量</t>
  </si>
  <si>
    <t>英文文献检索</t>
  </si>
  <si>
    <t>人员费用</t>
  </si>
  <si>
    <t>医学总监</t>
  </si>
  <si>
    <t>医学内容编辑、适量文献检索、文案润色完稿</t>
  </si>
  <si>
    <t>天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</si>
  <si>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</si>
  <si>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</si>
  <si>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</si>
  <si>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</si>
  <si>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</si>
  <si>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小计：</t>
  </si>
  <si>
    <t>税率：</t>
  </si>
  <si>
    <t>总计：</t>
  </si>
  <si>
    <t>最终优惠折扣（如有）</t>
  </si>
  <si>
    <t>一级菜单</t>
  </si>
  <si>
    <t>患教手册</t>
  </si>
  <si>
    <t>软文撰写</t>
  </si>
  <si>
    <t>医学内容翻译</t>
  </si>
  <si>
    <t>二级菜单</t>
  </si>
  <si>
    <t>幻灯片框架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</si>
  <si>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</si>
  <si>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</si>
  <si>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</si>
  <si>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</si>
  <si>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</si>
  <si>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</si>
  <si>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专家幻灯</t>
  </si>
  <si>
    <t>患教手册编写</t>
  </si>
  <si>
    <t>Newsletter内容撰写</t>
  </si>
  <si>
    <t>医学文案/文章/文献中译英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</si>
  <si>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</si>
  <si>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</si>
  <si>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</si>
  <si>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</si>
  <si>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</si>
  <si>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</si>
  <si>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</si>
  <si>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</si>
  <si>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</si>
  <si>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</si>
  <si>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</si>
  <si>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</si>
  <si>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</si>
  <si>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</si>
  <si>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</si>
  <si>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</si>
  <si>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</si>
  <si>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</si>
  <si>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</si>
  <si>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</si>
  <si>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</si>
  <si>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</si>
  <si>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医学编辑</t>
  </si>
  <si>
    <t>英文幻灯片</t>
  </si>
  <si>
    <t>更新英文幻灯片</t>
  </si>
  <si>
    <t>幻灯片解说词（中文）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</si>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</sst>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9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85961485641"/>
        <bgColor theme="4" tint="0.79985961485641"/>
      </patternFill>
    </fill>
    <fill>
      <patternFill patternType="solid">
        <fgColor rgb="FFFFFF00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4" tint="0.399853511154515"/>
      </right>
      <top/>
      <bottom/>
      <diagonal/>
    </border>
    <border>
      <left/>
      <right/>
      <top style="thin">
        <color theme="4" tint="0.399853511154515"/>
      </top>
      <bottom/>
      <diagonal/>
    </border>
    <border>
      <left/>
      <right style="thin">
        <color theme="4" tint="0.399853511154515"/>
      </right>
      <top style="thin">
        <color theme="4" tint="0.399853511154515"/>
      </top>
      <bottom/>
      <diagonal/>
    </border>
    <border>
      <left/>
      <right/>
      <top style="thin">
        <color theme="4" tint="0.399853511154515"/>
      </top>
      <bottom style="thin">
        <color theme="4" tint="0.399853511154515"/>
      </bottom>
      <diagonal/>
    </border>
    <border>
      <left/>
      <right style="thin">
        <color theme="4" tint="0.399853511154515"/>
      </right>
      <top style="thin">
        <color theme="4" tint="0.399853511154515"/>
      </top>
      <bottom style="thin">
        <color theme="4" tint="0.399853511154515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5" fillId="0" borderId="3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7" applyNumberFormat="0" applyAlignment="0" applyProtection="0">
      <alignment vertical="center"/>
    </xf>
    <xf numFmtId="0" fontId="17" fillId="9" borderId="38" applyNumberFormat="0" applyAlignment="0" applyProtection="0">
      <alignment vertical="center"/>
    </xf>
    <xf numFmtId="0" fontId="18" fillId="9" borderId="37" applyNumberFormat="0" applyAlignment="0" applyProtection="0">
      <alignment vertical="center"/>
    </xf>
    <xf numFmtId="0" fontId="19" fillId="10" borderId="39" applyNumberFormat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/>
  </cellStyleXfs>
  <cellXfs count="10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0" fillId="4" borderId="10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0" fillId="4" borderId="11" xfId="0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0" fillId="4" borderId="16" xfId="0" applyFont="1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Font="1" applyBorder="1" applyAlignment="1">
      <alignment vertical="top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Font="1" applyBorder="1" applyAlignment="1">
      <alignment vertical="center" wrapText="1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Font="1" applyBorder="1" applyAlignment="1">
      <alignment vertical="top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left" vertical="center" wrapText="1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176" fontId="0" fillId="0" borderId="12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176" fontId="0" fillId="0" borderId="12" xfId="0" applyNumberFormat="1" applyBorder="1" applyAlignment="1">
      <alignment horizontal="center"/>
    </xf>
    <xf numFmtId="0" fontId="0" fillId="0" borderId="28" xfId="0" applyBorder="1"/>
    <xf numFmtId="0" fontId="0" fillId="0" borderId="12" xfId="0" applyBorder="1" applyAlignment="1">
      <alignment horizontal="left" vertical="center"/>
    </xf>
    <xf numFmtId="176" fontId="0" fillId="0" borderId="12" xfId="0" applyNumberFormat="1" applyBorder="1"/>
    <xf numFmtId="0" fontId="0" fillId="0" borderId="28" xfId="0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3" fontId="4" fillId="0" borderId="14" xfId="1" applyFont="1" applyBorder="1" applyAlignment="1"/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9" fontId="5" fillId="0" borderId="13" xfId="0" applyNumberFormat="1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43" fontId="7" fillId="0" borderId="17" xfId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639878E2-A204-4812-B5CB-DF828126A6E0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74800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4"/>
  <sheetViews>
    <sheetView tabSelected="1" zoomScale="71" zoomScaleNormal="71" topLeftCell="D2" workbookViewId="0">
      <selection activeCell="O5" sqref="O5:Q5"/>
    </sheetView>
  </sheetViews>
  <sheetFormatPr defaultColWidth="9" defaultRowHeight="14"/>
  <cols>
    <col min="2" max="2" width="10.4166666666667" style="11" customWidth="1"/>
    <col min="3" max="3" width="20.5833333333333" customWidth="1"/>
    <col min="4" max="4" width="23.5833333333333" customWidth="1"/>
    <col min="5" max="5" width="44.8333333333333" customWidth="1"/>
    <col min="6" max="6" width="5.25" customWidth="1"/>
    <col min="7" max="7" width="7.70833333333333" customWidth="1"/>
    <col min="8" max="8" width="21.5" customWidth="1"/>
    <col min="9" max="9" width="13" style="12" customWidth="1"/>
    <col min="10" max="10" width="12" style="12" customWidth="1"/>
    <col min="11" max="11" width="13.5833333333333" customWidth="1"/>
    <col min="12" max="12" width="15.75" customWidth="1"/>
    <col min="13" max="13" width="9.41666666666667" style="12" customWidth="1"/>
    <col min="14" max="14" width="11.4166666666667" customWidth="1"/>
    <col min="15" max="15" width="9.83333333333333" style="12" customWidth="1"/>
    <col min="16" max="16" width="12.8333333333333" customWidth="1"/>
    <col min="17" max="17" width="16" customWidth="1"/>
  </cols>
  <sheetData>
    <row r="1" ht="14.7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="10" customFormat="1" ht="23.15" customHeight="1" spans="2:17">
      <c r="B3" s="16" t="s">
        <v>1</v>
      </c>
      <c r="C3" s="17" t="s">
        <v>2</v>
      </c>
      <c r="D3" s="18"/>
      <c r="E3" s="19" t="s">
        <v>3</v>
      </c>
      <c r="F3" s="17" t="s">
        <v>4</v>
      </c>
      <c r="G3" s="18"/>
      <c r="H3" s="20"/>
      <c r="I3" s="16" t="s">
        <v>5</v>
      </c>
      <c r="J3" s="21"/>
      <c r="K3" s="22" t="s">
        <v>6</v>
      </c>
      <c r="L3" s="22"/>
      <c r="M3" s="21" t="s">
        <v>7</v>
      </c>
      <c r="N3" s="21"/>
      <c r="O3" s="22" t="s">
        <v>8</v>
      </c>
      <c r="P3" s="22"/>
      <c r="Q3" s="23"/>
    </row>
    <row r="4" s="10" customFormat="1" ht="23.15" customHeight="1" spans="2:17">
      <c r="B4" s="24" t="s">
        <v>9</v>
      </c>
      <c r="C4" s="25" t="s">
        <v>10</v>
      </c>
      <c r="D4" s="25"/>
      <c r="E4" s="26" t="s">
        <v>11</v>
      </c>
      <c r="F4" s="25"/>
      <c r="G4" s="25"/>
      <c r="H4" s="27"/>
      <c r="I4" s="24" t="s">
        <v>12</v>
      </c>
      <c r="J4" s="28"/>
      <c r="K4" s="29" t="s">
        <v>13</v>
      </c>
      <c r="L4" s="29"/>
      <c r="M4" s="28" t="s">
        <v>14</v>
      </c>
      <c r="N4" s="28"/>
      <c r="O4" s="29">
        <v>18930167995</v>
      </c>
      <c r="P4" s="29"/>
      <c r="Q4" s="30"/>
    </row>
    <row r="5" s="10" customFormat="1" ht="20.25" customHeight="1" spans="2:17">
      <c r="B5" s="31" t="s">
        <v>15</v>
      </c>
      <c r="C5" s="32" t="s">
        <v>16</v>
      </c>
      <c r="D5" s="32"/>
      <c r="E5" s="33" t="s">
        <v>17</v>
      </c>
      <c r="F5" s="34" t="s">
        <v>18</v>
      </c>
      <c r="G5" s="32"/>
      <c r="H5" s="35"/>
      <c r="I5" s="31" t="s">
        <v>19</v>
      </c>
      <c r="J5" s="36"/>
      <c r="K5" s="37">
        <v>45964</v>
      </c>
      <c r="L5" s="38"/>
      <c r="M5" s="36" t="s">
        <v>20</v>
      </c>
      <c r="N5" s="36"/>
      <c r="O5" s="37">
        <v>46010</v>
      </c>
      <c r="P5" s="38"/>
      <c r="Q5" s="39"/>
    </row>
    <row r="6" s="10" customFormat="1" ht="51.75" customHeight="1" spans="2:17">
      <c r="B6" s="40" t="s">
        <v>21</v>
      </c>
      <c r="C6" s="41"/>
      <c r="D6" s="41"/>
      <c r="E6" s="41"/>
      <c r="F6" s="41"/>
      <c r="G6" s="41"/>
      <c r="H6" s="42"/>
      <c r="I6" s="43" t="s">
        <v>22</v>
      </c>
      <c r="J6" s="44"/>
      <c r="K6" s="44"/>
      <c r="L6" s="45"/>
      <c r="M6" s="46" t="s">
        <v>23</v>
      </c>
      <c r="N6" s="47"/>
      <c r="O6" s="47"/>
      <c r="P6" s="47"/>
      <c r="Q6" s="48"/>
    </row>
    <row r="7" ht="22.5" customHeight="1" spans="2:17">
      <c r="B7" s="49" t="s">
        <v>24</v>
      </c>
      <c r="C7" s="50" t="s">
        <v>25</v>
      </c>
      <c r="D7" s="50" t="s">
        <v>26</v>
      </c>
      <c r="E7" s="50" t="s">
        <v>27</v>
      </c>
      <c r="F7" s="50" t="s">
        <v>28</v>
      </c>
      <c r="G7" s="50" t="s">
        <v>29</v>
      </c>
      <c r="H7" s="51" t="s">
        <v>30</v>
      </c>
      <c r="I7" s="52" t="s">
        <v>31</v>
      </c>
      <c r="J7" s="53" t="s">
        <v>32</v>
      </c>
      <c r="K7" s="54" t="s">
        <v>33</v>
      </c>
      <c r="L7" s="55" t="s">
        <v>34</v>
      </c>
      <c r="M7" s="52" t="s">
        <v>31</v>
      </c>
      <c r="N7" s="54" t="s">
        <v>35</v>
      </c>
      <c r="O7" s="53" t="s">
        <v>32</v>
      </c>
      <c r="P7" s="54" t="s">
        <v>33</v>
      </c>
      <c r="Q7" s="56" t="s">
        <v>36</v>
      </c>
    </row>
    <row r="8" s="10" customFormat="1" ht="56.75" spans="2:17">
      <c r="B8" s="57">
        <v>1</v>
      </c>
      <c r="C8" s="58" t="s">
        <v>37</v>
      </c>
      <c r="D8" s="58" t="s">
        <v>38</v>
      </c>
      <c r="E8" s="59" t="s">
        <v>39</v>
      </c>
      <c r="F8" s="60" t="s">
        <v>40</v>
      </c>
      <c r="G8" s="61">
        <v>20</v>
      </c>
      <c r="H8" s="62" t="s">
        <v>41</v>
      </c>
      <c r="I8" s="63">
        <v>250</v>
      </c>
      <c r="J8" s="64">
        <f>I8*G8</f>
        <v>5000</v>
      </c>
      <c r="K8" s="61" t="s">
        <v>42</v>
      </c>
      <c r="L8" s="65" t="s">
        <v>43</v>
      </c>
      <c r="M8" s="63">
        <v>250</v>
      </c>
      <c r="N8" s="58">
        <v>20</v>
      </c>
      <c r="O8" s="64">
        <f t="shared" ref="O8:O13" si="0">M8*N8</f>
        <v>5000</v>
      </c>
      <c r="P8" s="58"/>
      <c r="Q8" s="66" t="s">
        <v>44</v>
      </c>
    </row>
    <row r="9" ht="71.5" customHeight="1" spans="2:17">
      <c r="B9" s="67">
        <v>2</v>
      </c>
      <c r="C9" s="68" t="s">
        <v>37</v>
      </c>
      <c r="D9" s="69" t="s">
        <v>38</v>
      </c>
      <c r="E9" s="70" t="s">
        <v>45</v>
      </c>
      <c r="F9" s="71" t="s">
        <v>40</v>
      </c>
      <c r="G9" s="72">
        <v>120</v>
      </c>
      <c r="H9" s="62" t="s">
        <v>46</v>
      </c>
      <c r="I9" s="73">
        <v>250</v>
      </c>
      <c r="J9" s="74">
        <f>I9*G9</f>
        <v>30000</v>
      </c>
      <c r="K9" s="75" t="s">
        <v>42</v>
      </c>
      <c r="L9" s="76" t="s">
        <v>43</v>
      </c>
      <c r="M9" s="73">
        <v>250</v>
      </c>
      <c r="N9" s="77">
        <v>120</v>
      </c>
      <c r="O9" s="74">
        <f t="shared" si="0"/>
        <v>30000</v>
      </c>
      <c r="P9" s="77"/>
      <c r="Q9" s="78"/>
    </row>
    <row r="10" spans="2:17">
      <c r="B10" s="79">
        <v>3</v>
      </c>
      <c r="C10" s="69" t="s">
        <v>47</v>
      </c>
      <c r="D10" s="69" t="s">
        <v>48</v>
      </c>
      <c r="E10" s="70" t="s">
        <v>49</v>
      </c>
      <c r="F10" s="71" t="s">
        <v>40</v>
      </c>
      <c r="G10" s="72">
        <v>2</v>
      </c>
      <c r="H10" s="62" t="s">
        <v>46</v>
      </c>
      <c r="I10" s="73">
        <v>500</v>
      </c>
      <c r="J10" s="74">
        <f t="shared" ref="J10:J13" si="1">G10*I10</f>
        <v>1000</v>
      </c>
      <c r="K10" s="75" t="s">
        <v>42</v>
      </c>
      <c r="L10" s="80" t="s">
        <v>43</v>
      </c>
      <c r="M10" s="73">
        <v>500</v>
      </c>
      <c r="N10" s="77">
        <v>2</v>
      </c>
      <c r="O10" s="74">
        <f t="shared" si="0"/>
        <v>1000</v>
      </c>
      <c r="P10" s="77"/>
      <c r="Q10" s="78"/>
    </row>
    <row r="11" spans="2:17">
      <c r="B11" s="67">
        <v>3</v>
      </c>
      <c r="C11" s="68" t="s">
        <v>50</v>
      </c>
      <c r="D11" s="81" t="s">
        <v>51</v>
      </c>
      <c r="E11" s="81" t="s">
        <v>52</v>
      </c>
      <c r="F11" s="82" t="s">
        <v>53</v>
      </c>
      <c r="G11" s="82">
        <v>350</v>
      </c>
      <c r="H11" s="83" t="s">
        <v>54</v>
      </c>
      <c r="I11" s="84">
        <v>15</v>
      </c>
      <c r="J11" s="74">
        <f t="shared" si="1"/>
        <v>5250</v>
      </c>
      <c r="K11" s="75" t="s">
        <v>42</v>
      </c>
      <c r="L11" s="85" t="s">
        <v>55</v>
      </c>
      <c r="M11" s="84">
        <v>15</v>
      </c>
      <c r="N11" s="77">
        <v>350</v>
      </c>
      <c r="O11" s="74">
        <f t="shared" si="0"/>
        <v>5250</v>
      </c>
      <c r="P11" s="77"/>
      <c r="Q11" s="78"/>
    </row>
    <row r="12" spans="2:17">
      <c r="B12" s="67">
        <v>4</v>
      </c>
      <c r="C12" s="68" t="s">
        <v>50</v>
      </c>
      <c r="D12" s="81" t="s">
        <v>56</v>
      </c>
      <c r="E12" s="81" t="s">
        <v>52</v>
      </c>
      <c r="F12" s="82" t="s">
        <v>53</v>
      </c>
      <c r="G12" s="82">
        <v>350</v>
      </c>
      <c r="H12" s="83" t="s">
        <v>54</v>
      </c>
      <c r="I12" s="84">
        <v>20</v>
      </c>
      <c r="J12" s="74">
        <f t="shared" si="1"/>
        <v>7000</v>
      </c>
      <c r="K12" s="75" t="s">
        <v>42</v>
      </c>
      <c r="L12" s="85" t="s">
        <v>55</v>
      </c>
      <c r="M12" s="84">
        <v>20</v>
      </c>
      <c r="N12" s="77">
        <v>350</v>
      </c>
      <c r="O12" s="74">
        <f t="shared" si="0"/>
        <v>7000</v>
      </c>
      <c r="P12" s="77"/>
      <c r="Q12" s="78"/>
    </row>
    <row r="13" spans="2:17">
      <c r="B13" s="67">
        <v>6</v>
      </c>
      <c r="C13" s="77" t="s">
        <v>57</v>
      </c>
      <c r="D13" s="77" t="s">
        <v>58</v>
      </c>
      <c r="E13" s="77" t="s">
        <v>59</v>
      </c>
      <c r="F13" s="82" t="s">
        <v>60</v>
      </c>
      <c r="G13" s="75">
        <v>4</v>
      </c>
      <c r="H13" s="83" t="s">
        <v>54</v>
      </c>
      <c r="I13" s="86">
        <v>500</v>
      </c>
      <c r="J13" s="74">
        <f t="shared" si="1"/>
        <v>2000</v>
      </c>
      <c r="K13" s="75" t="s">
        <v>42</v>
      </c>
      <c r="L13" s="87"/>
      <c r="M13" s="86">
        <v>500</v>
      </c>
      <c r="N13" s="77">
        <v>4</v>
      </c>
      <c r="O13" s="74">
        <f t="shared" si="0"/>
        <v>2000</v>
      </c>
      <c r="P13" s="77"/>
      <c r="Q13" s="78"/>
    </row>
    <row r="14" ht="37.5" customHeight="1" spans="2:17">
      <c r="B14" s="88" t="s">
        <v>61</v>
      </c>
      <c r="C14" s="29"/>
      <c r="D14" s="29"/>
      <c r="E14" s="29"/>
      <c r="F14" s="29"/>
      <c r="G14" s="29"/>
      <c r="H14" s="80"/>
      <c r="I14" s="89"/>
      <c r="J14" s="74"/>
      <c r="K14" s="77"/>
      <c r="L14" s="87"/>
      <c r="M14" s="89"/>
      <c r="N14" s="77"/>
      <c r="O14" s="74"/>
      <c r="P14" s="77"/>
      <c r="Q14" s="78"/>
    </row>
    <row r="15" ht="27" customHeight="1" spans="2:17">
      <c r="B15" s="67" t="s">
        <v>62</v>
      </c>
      <c r="C15" s="72"/>
      <c r="D15" s="72"/>
      <c r="E15" s="72"/>
      <c r="F15" s="72"/>
      <c r="G15" s="72"/>
      <c r="H15" s="90"/>
      <c r="I15" s="89"/>
      <c r="J15" s="74"/>
      <c r="K15" s="77"/>
      <c r="L15" s="87"/>
      <c r="M15" s="89"/>
      <c r="N15" s="77"/>
      <c r="O15" s="74"/>
      <c r="P15" s="77"/>
      <c r="Q15" s="78"/>
    </row>
    <row r="16" ht="14.75"/>
    <row r="17" ht="15.5" spans="9:17">
      <c r="I17" s="91" t="s">
        <v>24</v>
      </c>
      <c r="J17" s="92" t="s">
        <v>63</v>
      </c>
      <c r="K17" s="92"/>
      <c r="L17" s="93" t="s">
        <v>64</v>
      </c>
      <c r="N17" s="91" t="s">
        <v>24</v>
      </c>
      <c r="O17" s="92" t="s">
        <v>65</v>
      </c>
      <c r="P17" s="92"/>
      <c r="Q17" s="93" t="s">
        <v>64</v>
      </c>
    </row>
    <row r="18" ht="15.5" spans="9:17">
      <c r="I18" s="94"/>
      <c r="J18" s="95" t="s">
        <v>37</v>
      </c>
      <c r="K18" s="95"/>
      <c r="L18" s="96">
        <f>J8+J9+J11+J12+J13</f>
        <v>49250</v>
      </c>
      <c r="N18" s="94">
        <v>1</v>
      </c>
      <c r="O18" s="95" t="s">
        <v>37</v>
      </c>
      <c r="P18" s="95"/>
      <c r="Q18" s="96">
        <f>O8+O9+O11+O12+O13</f>
        <v>49250</v>
      </c>
    </row>
    <row r="19" ht="15.5" spans="9:17">
      <c r="I19" s="94"/>
      <c r="J19" s="95" t="s">
        <v>47</v>
      </c>
      <c r="K19" s="95"/>
      <c r="L19" s="96">
        <f>J10</f>
        <v>1000</v>
      </c>
      <c r="N19" s="94">
        <v>2</v>
      </c>
      <c r="O19" s="95" t="s">
        <v>47</v>
      </c>
      <c r="P19" s="95"/>
      <c r="Q19" s="96">
        <f>O10</f>
        <v>1000</v>
      </c>
    </row>
    <row r="20" ht="15.5" spans="9:17">
      <c r="I20" s="94"/>
      <c r="J20" s="95"/>
      <c r="K20" s="95"/>
      <c r="L20" s="96"/>
      <c r="N20" s="94">
        <v>3</v>
      </c>
      <c r="O20" s="95"/>
      <c r="P20" s="95"/>
      <c r="Q20" s="96"/>
    </row>
    <row r="21" ht="15.5" spans="9:17">
      <c r="I21" s="97" t="s">
        <v>66</v>
      </c>
      <c r="J21" s="98"/>
      <c r="K21" s="99"/>
      <c r="L21" s="96">
        <f>SUM(L18:L20)</f>
        <v>50250</v>
      </c>
      <c r="N21" s="97" t="s">
        <v>66</v>
      </c>
      <c r="O21" s="98"/>
      <c r="P21" s="99"/>
      <c r="Q21" s="96">
        <f>SUM(Q18:Q20)</f>
        <v>50250</v>
      </c>
    </row>
    <row r="22" ht="15.5" spans="9:17">
      <c r="I22" s="97" t="s">
        <v>67</v>
      </c>
      <c r="J22" s="99"/>
      <c r="K22" s="100">
        <v>0.06</v>
      </c>
      <c r="L22" s="96">
        <f>L21*K22</f>
        <v>3015</v>
      </c>
      <c r="N22" s="97" t="s">
        <v>67</v>
      </c>
      <c r="O22" s="99"/>
      <c r="P22" s="100">
        <v>0.06</v>
      </c>
      <c r="Q22" s="96">
        <f>Q21*P22</f>
        <v>3015</v>
      </c>
    </row>
    <row r="23" ht="15.5" spans="9:17">
      <c r="I23" s="101" t="s">
        <v>68</v>
      </c>
      <c r="J23" s="102"/>
      <c r="K23" s="102"/>
      <c r="L23" s="96">
        <f>L21+L22</f>
        <v>53265</v>
      </c>
      <c r="N23" s="101" t="s">
        <v>68</v>
      </c>
      <c r="O23" s="102"/>
      <c r="P23" s="102"/>
      <c r="Q23" s="96">
        <f>Q21+Q22</f>
        <v>53265</v>
      </c>
    </row>
    <row r="24" ht="18" customHeight="1" spans="9:17">
      <c r="I24" s="103" t="s">
        <v>69</v>
      </c>
      <c r="J24" s="104"/>
      <c r="K24" s="105"/>
      <c r="L24" s="106">
        <f>K24*L23</f>
        <v>0</v>
      </c>
      <c r="N24" s="103" t="s">
        <v>69</v>
      </c>
      <c r="O24" s="104"/>
      <c r="P24" s="105"/>
      <c r="Q24" s="106">
        <f>P24*Q23</f>
        <v>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4:H14"/>
    <mergeCell ref="B15:H15"/>
    <mergeCell ref="J17:K17"/>
    <mergeCell ref="O17:P17"/>
    <mergeCell ref="J18:K18"/>
    <mergeCell ref="O18:P18"/>
    <mergeCell ref="J19:K19"/>
    <mergeCell ref="O19:P19"/>
    <mergeCell ref="J20:K20"/>
    <mergeCell ref="O20:P20"/>
    <mergeCell ref="I21:K21"/>
    <mergeCell ref="N21:P21"/>
    <mergeCell ref="I22:J22"/>
    <mergeCell ref="N22:O22"/>
    <mergeCell ref="I23:K23"/>
    <mergeCell ref="N23:P23"/>
    <mergeCell ref="I24:J24"/>
    <mergeCell ref="N24:O24"/>
  </mergeCells>
  <dataValidations count="3">
    <dataValidation type="list" allowBlank="1" showInputMessage="1" showErrorMessage="1" sqref="C13 C8:C10">
      <formula1>Sheet1!$B$3:$H$3</formula1>
    </dataValidation>
    <dataValidation type="list" allowBlank="1" showInputMessage="1" showErrorMessage="1" sqref="D8:D13">
      <formula1>INDIRECT(C8)</formula1>
    </dataValidation>
    <dataValidation type="list" allowBlank="1" showInputMessage="1" showErrorMessage="1" sqref="K8:K15 P8:P15">
      <formula1>"Y,N"</formula1>
    </dataValidation>
  </dataValidations>
  <pageMargins left="0.7" right="0.7" top="0.75" bottom="0.75" header="0.3" footer="0.3"/>
  <pageSetup paperSize="9" orientation="portrait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333333333333" customWidth="1"/>
    <col min="4" max="4" width="23.5" customWidth="1"/>
    <col min="5" max="5" width="21.4166666666667" customWidth="1"/>
    <col min="6" max="6" width="18.5833333333333" customWidth="1"/>
    <col min="7" max="7" width="30.5" customWidth="1"/>
    <col min="8" max="8" width="10.25" customWidth="1"/>
  </cols>
  <sheetData>
    <row r="3" spans="1:8">
      <c r="A3" t="s">
        <v>70</v>
      </c>
      <c r="B3" s="1" t="s">
        <v>37</v>
      </c>
      <c r="C3" s="1" t="s">
        <v>47</v>
      </c>
      <c r="D3" s="1" t="s">
        <v>50</v>
      </c>
      <c r="E3" s="1" t="s">
        <v>71</v>
      </c>
      <c r="F3" s="1" t="s">
        <v>72</v>
      </c>
      <c r="G3" s="1" t="s">
        <v>73</v>
      </c>
      <c r="H3" s="2" t="s">
        <v>57</v>
      </c>
    </row>
    <row r="4" spans="1:8">
      <c r="A4" t="s">
        <v>74</v>
      </c>
      <c r="B4" s="3" t="s">
        <v>75</v>
      </c>
      <c r="C4" s="3" t="s">
        <v>76</v>
      </c>
      <c r="D4" s="3" t="s">
        <v>77</v>
      </c>
      <c r="E4" s="3" t="s">
        <v>78</v>
      </c>
      <c r="F4" s="3" t="s">
        <v>79</v>
      </c>
      <c r="G4" s="3" t="s">
        <v>80</v>
      </c>
      <c r="H4" s="4" t="s">
        <v>81</v>
      </c>
    </row>
    <row r="5" spans="1:8">
      <c r="B5" s="5" t="s">
        <v>82</v>
      </c>
      <c r="C5" s="5" t="s">
        <v>48</v>
      </c>
      <c r="D5" s="5" t="s">
        <v>51</v>
      </c>
      <c r="E5" s="5" t="s">
        <v>83</v>
      </c>
      <c r="F5" s="5" t="s">
        <v>84</v>
      </c>
      <c r="G5" s="5" t="s">
        <v>85</v>
      </c>
      <c r="H5" s="6" t="s">
        <v>58</v>
      </c>
    </row>
    <row r="6" spans="1:8">
      <c r="B6" s="3" t="s">
        <v>86</v>
      </c>
      <c r="C6" s="3" t="s">
        <v>87</v>
      </c>
      <c r="D6" s="3" t="s">
        <v>56</v>
      </c>
      <c r="E6" s="3" t="s">
        <v>88</v>
      </c>
      <c r="F6" s="3" t="s">
        <v>89</v>
      </c>
      <c r="G6" s="3" t="s">
        <v>90</v>
      </c>
      <c r="H6" s="4" t="s">
        <v>91</v>
      </c>
    </row>
    <row r="7" spans="1:8">
      <c r="B7" s="5" t="s">
        <v>92</v>
      </c>
      <c r="C7" s="5" t="s">
        <v>93</v>
      </c>
      <c r="D7" s="5" t="s">
        <v>94</v>
      </c>
      <c r="E7" s="5" t="s">
        <v>95</v>
      </c>
      <c r="F7" s="5" t="s">
        <v>96</v>
      </c>
      <c r="G7" s="5" t="s">
        <v>97</v>
      </c>
      <c r="H7" s="6" t="s">
        <v>98</v>
      </c>
    </row>
    <row r="8" spans="1:8">
      <c r="B8" s="3" t="s">
        <v>99</v>
      </c>
      <c r="C8" s="3" t="s">
        <v>100</v>
      </c>
      <c r="D8" s="3" t="s">
        <v>101</v>
      </c>
      <c r="E8" s="3"/>
      <c r="F8" s="3" t="s">
        <v>102</v>
      </c>
      <c r="G8" s="3" t="s">
        <v>103</v>
      </c>
      <c r="H8" s="4"/>
    </row>
    <row r="9" spans="1:8">
      <c r="B9" s="5" t="s">
        <v>104</v>
      </c>
      <c r="C9" s="5"/>
      <c r="D9" s="5" t="s">
        <v>105</v>
      </c>
      <c r="E9" s="5"/>
      <c r="F9" s="5" t="s">
        <v>106</v>
      </c>
      <c r="G9" s="5" t="s">
        <v>107</v>
      </c>
      <c r="H9" s="6"/>
    </row>
    <row r="10" spans="1:8">
      <c r="B10" s="3" t="s">
        <v>38</v>
      </c>
      <c r="C10" s="3"/>
      <c r="D10" s="3"/>
      <c r="E10" s="3"/>
      <c r="F10" s="3"/>
      <c r="G10" s="3" t="s">
        <v>108</v>
      </c>
      <c r="H10" s="4"/>
    </row>
    <row r="11" spans="1:8">
      <c r="B11" s="5" t="s">
        <v>109</v>
      </c>
      <c r="C11" s="5"/>
      <c r="D11" s="5"/>
      <c r="E11" s="5"/>
      <c r="F11" s="5"/>
      <c r="G11" s="5"/>
      <c r="H11" s="6"/>
    </row>
    <row r="12" spans="1:8">
      <c r="B12" s="3" t="s">
        <v>110</v>
      </c>
      <c r="C12" s="3"/>
      <c r="D12" s="3"/>
      <c r="E12" s="3"/>
      <c r="F12" s="3"/>
      <c r="G12" s="3"/>
      <c r="H12" s="4"/>
    </row>
    <row r="13" spans="1:8">
      <c r="B13" s="5" t="s">
        <v>111</v>
      </c>
      <c r="C13" s="5"/>
      <c r="D13" s="5"/>
      <c r="E13" s="5"/>
      <c r="F13" s="5"/>
      <c r="G13" s="5"/>
      <c r="H13" s="6"/>
    </row>
    <row r="14" spans="1:8">
      <c r="B14" s="3" t="s">
        <v>112</v>
      </c>
      <c r="C14" s="3"/>
      <c r="D14" s="3"/>
      <c r="E14" s="3"/>
      <c r="F14" s="3"/>
      <c r="G14" s="3"/>
      <c r="H14" s="4"/>
    </row>
    <row r="15" spans="1:8">
      <c r="B15" s="7" t="s">
        <v>113</v>
      </c>
      <c r="C15" s="7"/>
      <c r="D15" s="7"/>
      <c r="E15" s="7"/>
      <c r="F15" s="7"/>
      <c r="G15" s="7"/>
      <c r="H15" s="8"/>
    </row>
    <row r="16" spans="1:8">
      <c r="B16" s="9" t="s">
        <v>114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sarine</cp:lastModifiedBy>
  <dcterms:created xsi:type="dcterms:W3CDTF">2015-06-07T02:19:00Z</dcterms:created>
  <dcterms:modified xsi:type="dcterms:W3CDTF">2025-12-19T06:45:41Z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57204E7D7FD880D4750D086979DBD332_43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