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80" windowHeight="841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<sst xmlns="http://schemas.openxmlformats.org/spreadsheetml/2006/main" count="156" uniqueCount="118">
  <si>
    <t>医学类需求-报价-结算单</t>
  </si>
  <si>
    <t>项目名称</t>
  </si>
  <si>
    <t>路优泰卒中后抑郁幻灯和讨论大纲</t>
  </si>
  <si>
    <t>需求时间/项目时间段</t>
  </si>
  <si>
    <t>2025年11月10日-2025年11月30日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</si>
  <si>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</si>
  <si>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</si>
  <si>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</si>
  <si>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</si>
  <si>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</si>
  <si>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</si>
  <si>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</si>
  <si>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</si>
  <si>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Sarine</t>
  </si>
  <si>
    <t>供应商联系方式</t>
  </si>
  <si>
    <t>需求人</t>
  </si>
  <si>
    <t>刘倩钰</t>
  </si>
  <si>
    <t>紧急程度/高中低</t>
  </si>
  <si>
    <t>高</t>
  </si>
  <si>
    <t>报价时间</t>
  </si>
  <si>
    <t>2025.11.10</t>
  </si>
  <si>
    <t>结算时间</t>
  </si>
  <si>
    <t>2025.12.17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</si>
  <si>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</si>
  <si>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</si>
  <si>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</si>
  <si>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</si>
  <si>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</si>
  <si>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</si>
  <si>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</si>
  <si>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</si>
  <si>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</si>
  <si>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</si>
  <si>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</si>
  <si>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</si>
  <si>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</si>
  <si>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</si>
  <si>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</si>
  <si>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</si>
  <si>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</si>
  <si>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</si>
  <si>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1套，35p，包含但不限于以下内容：围绕2016版卒中后抑郁共识进行解读，其中需要更新流行病学数据，当前诊治痛点难点，路优泰在卒中后抑郁相关循证证据，以及目前的指南共识推荐。</t>
  </si>
  <si>
    <t>页</t>
  </si>
  <si>
    <t>大纲时间：11月19日
终稿时间：11月27日</t>
  </si>
  <si>
    <t>Y</t>
  </si>
  <si>
    <t>如单价变化，请备注说明</t>
  </si>
  <si>
    <t>软文撰写</t>
  </si>
  <si>
    <t>医学文案撰写-A4</t>
  </si>
  <si>
    <t>深度研读2016版卒中后抑郁共识，查阅最新参考文献，评估哪些内容可以进行更新，拟出待更新内容讨论大纲</t>
  </si>
  <si>
    <t>初稿时间：11月19日
终稿时间：11月27日</t>
  </si>
  <si>
    <t>一个问题预估4页，一共预估16页，按实际结算</t>
  </si>
  <si>
    <t>文献检索</t>
  </si>
  <si>
    <t>中文文献检索</t>
  </si>
  <si>
    <t>关键词</t>
  </si>
  <si>
    <t>篇</t>
  </si>
  <si>
    <t>供应商新增</t>
  </si>
  <si>
    <t>预估文献数量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</si>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</sst>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&quot;￥&quot;#,##0.00_);[Red]\(&quot;￥&quot;#,##0.00\)"/>
  </numFmts>
  <fonts count="31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4" tint="0.399884029663991"/>
      </right>
      <top/>
      <bottom/>
      <diagonal/>
    </border>
    <border>
      <left/>
      <right/>
      <top style="thin">
        <color theme="4" tint="0.399884029663991"/>
      </top>
      <bottom/>
      <diagonal/>
    </border>
    <border>
      <left/>
      <right style="thin">
        <color theme="4" tint="0.399884029663991"/>
      </right>
      <top style="thin">
        <color theme="4" tint="0.399884029663991"/>
      </top>
      <bottom/>
      <diagonal/>
    </border>
    <border>
      <left/>
      <right/>
      <top style="thin">
        <color theme="4" tint="0.399884029663991"/>
      </top>
      <bottom style="thin">
        <color theme="4" tint="0.399884029663991"/>
      </bottom>
      <diagonal/>
    </border>
    <border>
      <left/>
      <right style="thin">
        <color theme="4" tint="0.399884029663991"/>
      </right>
      <top style="thin">
        <color theme="4" tint="0.399884029663991"/>
      </top>
      <bottom style="thin">
        <color theme="4" tint="0.39988402966399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37" applyNumberFormat="0" applyAlignment="0" applyProtection="0">
      <alignment vertical="center"/>
    </xf>
    <xf numFmtId="0" fontId="19" fillId="9" borderId="38" applyNumberFormat="0" applyAlignment="0" applyProtection="0">
      <alignment vertical="center"/>
    </xf>
    <xf numFmtId="0" fontId="20" fillId="9" borderId="37" applyNumberFormat="0" applyAlignment="0" applyProtection="0">
      <alignment vertical="center"/>
    </xf>
    <xf numFmtId="0" fontId="21" fillId="10" borderId="39" applyNumberFormat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</cellStyleXfs>
  <cellXfs count="11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0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0" fillId="4" borderId="16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Font="1" applyBorder="1" applyAlignment="1">
      <alignment vertical="center" wrapText="1"/>
    </xf>
    <xf numFmtId="177" fontId="5" fillId="0" borderId="12" xfId="1" applyNumberFormat="1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176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0" fillId="0" borderId="12" xfId="0" applyNumberFormat="1" applyBorder="1"/>
    <xf numFmtId="176" fontId="0" fillId="0" borderId="28" xfId="0" applyNumberFormat="1" applyBorder="1"/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7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29" xfId="0" applyBorder="1"/>
    <xf numFmtId="176" fontId="0" fillId="0" borderId="15" xfId="0" applyNumberFormat="1" applyBorder="1"/>
    <xf numFmtId="176" fontId="0" fillId="0" borderId="16" xfId="0" applyNumberFormat="1" applyBorder="1" applyAlignment="1">
      <alignment horizontal="center" vertical="center"/>
    </xf>
    <xf numFmtId="0" fontId="0" fillId="0" borderId="17" xfId="0" applyBorder="1"/>
    <xf numFmtId="176" fontId="0" fillId="0" borderId="30" xfId="0" applyNumberFormat="1" applyBorder="1"/>
    <xf numFmtId="49" fontId="6" fillId="5" borderId="9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3" fontId="6" fillId="0" borderId="14" xfId="1" applyFont="1" applyBorder="1" applyAlignment="1"/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9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43" fontId="9" fillId="0" borderId="17" xfId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1EA32559-7414-480D-8C21-69BF0B9E8C29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16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9"/>
  <sheetViews>
    <sheetView tabSelected="1" zoomScale="78" zoomScaleNormal="78" topLeftCell="B1" workbookViewId="0">
      <selection activeCell="O38" sqref="O38"/>
    </sheetView>
  </sheetViews>
  <sheetFormatPr defaultColWidth="9" defaultRowHeight="14"/>
  <cols>
    <col min="2" max="2" width="10.375" style="11" customWidth="1"/>
    <col min="3" max="3" width="20.625" customWidth="1"/>
    <col min="4" max="4" width="23.625" customWidth="1"/>
    <col min="5" max="5" width="34" customWidth="1"/>
    <col min="6" max="7" width="5.25" customWidth="1"/>
    <col min="8" max="8" width="21.5" customWidth="1"/>
    <col min="9" max="9" width="13" style="12" customWidth="1"/>
    <col min="10" max="10" width="12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="10" customFormat="1" ht="23.1" customHeight="1" spans="2:17">
      <c r="B3" s="16" t="s">
        <v>1</v>
      </c>
      <c r="C3" s="17" t="s">
        <v>2</v>
      </c>
      <c r="D3" s="18"/>
      <c r="E3" s="19" t="s">
        <v>3</v>
      </c>
      <c r="F3" s="17" t="s">
        <v>4</v>
      </c>
      <c r="G3" s="18"/>
      <c r="H3" s="20"/>
      <c r="I3" s="16" t="s">
        <v>5</v>
      </c>
      <c r="J3" s="21"/>
      <c r="K3" s="22" t="s">
        <v>6</v>
      </c>
      <c r="L3" s="22"/>
      <c r="M3" s="21" t="s">
        <v>7</v>
      </c>
      <c r="N3" s="21"/>
      <c r="O3" s="22" t="s">
        <v>8</v>
      </c>
      <c r="P3" s="22"/>
      <c r="Q3" s="23"/>
    </row>
    <row r="4" s="10" customFormat="1" ht="23.1" customHeight="1" spans="2:17">
      <c r="B4" s="24" t="s">
        <v>9</v>
      </c>
      <c r="C4" s="25" t="s">
        <v>10</v>
      </c>
      <c r="D4" s="25"/>
      <c r="E4" s="26" t="s">
        <v>11</v>
      </c>
      <c r="F4" s="25"/>
      <c r="G4" s="25"/>
      <c r="H4" s="27"/>
      <c r="I4" s="24" t="s">
        <v>12</v>
      </c>
      <c r="J4" s="28"/>
      <c r="K4" s="29" t="s">
        <v>13</v>
      </c>
      <c r="L4" s="29"/>
      <c r="M4" s="28" t="s">
        <v>14</v>
      </c>
      <c r="N4" s="28"/>
      <c r="O4" s="29">
        <v>18930167995</v>
      </c>
      <c r="P4" s="29"/>
      <c r="Q4" s="30"/>
    </row>
    <row r="5" s="10" customFormat="1" ht="20.25" customHeight="1" spans="2:17">
      <c r="B5" s="31" t="s">
        <v>15</v>
      </c>
      <c r="C5" s="32" t="s">
        <v>16</v>
      </c>
      <c r="D5" s="32"/>
      <c r="E5" s="33" t="s">
        <v>17</v>
      </c>
      <c r="F5" s="34" t="s">
        <v>18</v>
      </c>
      <c r="G5" s="32"/>
      <c r="H5" s="35"/>
      <c r="I5" s="31" t="s">
        <v>19</v>
      </c>
      <c r="J5" s="36"/>
      <c r="K5" s="37" t="s">
        <v>20</v>
      </c>
      <c r="L5" s="38"/>
      <c r="M5" s="36" t="s">
        <v>21</v>
      </c>
      <c r="N5" s="36"/>
      <c r="O5" s="38" t="s">
        <v>22</v>
      </c>
      <c r="P5" s="38"/>
      <c r="Q5" s="39"/>
    </row>
    <row r="6" s="10" customFormat="1" ht="51.75" customHeight="1" spans="2:17">
      <c r="B6" s="40" t="s">
        <v>23</v>
      </c>
      <c r="C6" s="41"/>
      <c r="D6" s="41"/>
      <c r="E6" s="41"/>
      <c r="F6" s="41"/>
      <c r="G6" s="41"/>
      <c r="H6" s="42"/>
      <c r="I6" s="43" t="s">
        <v>24</v>
      </c>
      <c r="J6" s="44"/>
      <c r="K6" s="44"/>
      <c r="L6" s="45"/>
      <c r="M6" s="46" t="s">
        <v>25</v>
      </c>
      <c r="N6" s="47"/>
      <c r="O6" s="47"/>
      <c r="P6" s="47"/>
      <c r="Q6" s="48"/>
    </row>
    <row r="7" ht="22.5" customHeight="1" spans="2:17">
      <c r="B7" s="49" t="s">
        <v>26</v>
      </c>
      <c r="C7" s="50" t="s">
        <v>27</v>
      </c>
      <c r="D7" s="50" t="s">
        <v>28</v>
      </c>
      <c r="E7" s="50" t="s">
        <v>29</v>
      </c>
      <c r="F7" s="50" t="s">
        <v>30</v>
      </c>
      <c r="G7" s="50" t="s">
        <v>31</v>
      </c>
      <c r="H7" s="51" t="s">
        <v>32</v>
      </c>
      <c r="I7" s="52" t="s">
        <v>33</v>
      </c>
      <c r="J7" s="53" t="s">
        <v>34</v>
      </c>
      <c r="K7" s="50" t="s">
        <v>35</v>
      </c>
      <c r="L7" s="51" t="s">
        <v>36</v>
      </c>
      <c r="M7" s="52" t="s">
        <v>33</v>
      </c>
      <c r="N7" s="50" t="s">
        <v>37</v>
      </c>
      <c r="O7" s="53" t="s">
        <v>34</v>
      </c>
      <c r="P7" s="50" t="s">
        <v>35</v>
      </c>
      <c r="Q7" s="54" t="s">
        <v>38</v>
      </c>
    </row>
    <row r="8" s="10" customFormat="1" ht="70.75" spans="2:17">
      <c r="B8" s="55">
        <v>1</v>
      </c>
      <c r="C8" s="56" t="s">
        <v>39</v>
      </c>
      <c r="D8" s="56" t="s">
        <v>40</v>
      </c>
      <c r="E8" s="57" t="s">
        <v>41</v>
      </c>
      <c r="F8" s="58" t="s">
        <v>42</v>
      </c>
      <c r="G8" s="59">
        <v>35</v>
      </c>
      <c r="H8" s="60" t="s">
        <v>43</v>
      </c>
      <c r="I8" s="61">
        <v>400</v>
      </c>
      <c r="J8" s="62">
        <f>I8*G8</f>
        <v>14000</v>
      </c>
      <c r="K8" s="59" t="s">
        <v>44</v>
      </c>
      <c r="L8" s="63"/>
      <c r="M8" s="61">
        <v>400</v>
      </c>
      <c r="N8" s="59">
        <v>35</v>
      </c>
      <c r="O8" s="62">
        <f t="shared" ref="O8:O13" si="0">M8*N8</f>
        <v>14000</v>
      </c>
      <c r="P8" s="56"/>
      <c r="Q8" s="63" t="s">
        <v>45</v>
      </c>
    </row>
    <row r="9" ht="112.5" customHeight="1" spans="2:17">
      <c r="B9" s="64">
        <v>2</v>
      </c>
      <c r="C9" s="65" t="s">
        <v>46</v>
      </c>
      <c r="D9" s="66" t="s">
        <v>47</v>
      </c>
      <c r="E9" s="57" t="s">
        <v>48</v>
      </c>
      <c r="F9" s="67" t="s">
        <v>42</v>
      </c>
      <c r="G9" s="68">
        <v>16</v>
      </c>
      <c r="H9" s="69" t="s">
        <v>49</v>
      </c>
      <c r="I9" s="70">
        <v>1200</v>
      </c>
      <c r="J9" s="71">
        <f>I9*G9</f>
        <v>19200</v>
      </c>
      <c r="K9" s="68" t="s">
        <v>44</v>
      </c>
      <c r="L9" s="72" t="s">
        <v>50</v>
      </c>
      <c r="M9" s="70">
        <v>1200</v>
      </c>
      <c r="N9" s="73">
        <v>18</v>
      </c>
      <c r="O9" s="71">
        <f t="shared" si="0"/>
        <v>21600</v>
      </c>
      <c r="P9" s="74"/>
      <c r="Q9" s="75"/>
    </row>
    <row r="10" spans="2:17">
      <c r="B10" s="64">
        <v>3</v>
      </c>
      <c r="C10" s="65" t="s">
        <v>51</v>
      </c>
      <c r="D10" s="76" t="s">
        <v>52</v>
      </c>
      <c r="E10" s="76" t="s">
        <v>53</v>
      </c>
      <c r="F10" s="77" t="s">
        <v>54</v>
      </c>
      <c r="G10" s="77">
        <v>35</v>
      </c>
      <c r="H10" s="78" t="s">
        <v>55</v>
      </c>
      <c r="I10" s="79">
        <v>15</v>
      </c>
      <c r="J10" s="71">
        <f>G10*I10</f>
        <v>525</v>
      </c>
      <c r="K10" s="73" t="s">
        <v>44</v>
      </c>
      <c r="L10" s="80" t="s">
        <v>56</v>
      </c>
      <c r="M10" s="79">
        <v>15</v>
      </c>
      <c r="N10" s="73">
        <v>25</v>
      </c>
      <c r="O10" s="71">
        <f t="shared" si="0"/>
        <v>375</v>
      </c>
      <c r="P10" s="74"/>
      <c r="Q10" s="75"/>
    </row>
    <row r="11" spans="2:17">
      <c r="B11" s="64">
        <v>4</v>
      </c>
      <c r="C11" s="65" t="s">
        <v>51</v>
      </c>
      <c r="D11" s="76" t="s">
        <v>57</v>
      </c>
      <c r="E11" s="76" t="s">
        <v>53</v>
      </c>
      <c r="F11" s="77" t="s">
        <v>54</v>
      </c>
      <c r="G11" s="77">
        <v>35</v>
      </c>
      <c r="H11" s="78" t="s">
        <v>55</v>
      </c>
      <c r="I11" s="79">
        <v>20</v>
      </c>
      <c r="J11" s="71">
        <f>G11*I11</f>
        <v>700</v>
      </c>
      <c r="K11" s="73" t="s">
        <v>44</v>
      </c>
      <c r="L11" s="80" t="s">
        <v>56</v>
      </c>
      <c r="M11" s="79">
        <v>20</v>
      </c>
      <c r="N11" s="73">
        <v>29</v>
      </c>
      <c r="O11" s="71">
        <f t="shared" si="0"/>
        <v>580</v>
      </c>
      <c r="P11" s="74"/>
      <c r="Q11" s="75"/>
    </row>
    <row r="12" ht="28" spans="2:17">
      <c r="B12" s="64">
        <v>5</v>
      </c>
      <c r="C12" s="66" t="s">
        <v>39</v>
      </c>
      <c r="D12" s="76" t="s">
        <v>58</v>
      </c>
      <c r="E12" s="76" t="s">
        <v>59</v>
      </c>
      <c r="F12" s="77" t="s">
        <v>60</v>
      </c>
      <c r="G12" s="77">
        <v>35</v>
      </c>
      <c r="H12" s="78" t="s">
        <v>55</v>
      </c>
      <c r="I12" s="79">
        <v>40</v>
      </c>
      <c r="J12" s="71">
        <f>G12*I12</f>
        <v>1400</v>
      </c>
      <c r="K12" s="73" t="s">
        <v>44</v>
      </c>
      <c r="L12" s="75"/>
      <c r="M12" s="79">
        <v>40</v>
      </c>
      <c r="N12" s="73">
        <v>35</v>
      </c>
      <c r="O12" s="71">
        <f t="shared" si="0"/>
        <v>1400</v>
      </c>
      <c r="P12" s="74"/>
      <c r="Q12" s="75"/>
    </row>
    <row r="13" spans="2:17">
      <c r="B13" s="64">
        <v>6</v>
      </c>
      <c r="C13" s="66" t="s">
        <v>39</v>
      </c>
      <c r="D13" s="76" t="s">
        <v>61</v>
      </c>
      <c r="E13" s="76" t="s">
        <v>62</v>
      </c>
      <c r="F13" s="77" t="s">
        <v>63</v>
      </c>
      <c r="G13" s="77">
        <v>1</v>
      </c>
      <c r="H13" s="78" t="s">
        <v>55</v>
      </c>
      <c r="I13" s="79">
        <v>2000</v>
      </c>
      <c r="J13" s="71">
        <f>G13*I13</f>
        <v>2000</v>
      </c>
      <c r="K13" s="73" t="s">
        <v>44</v>
      </c>
      <c r="L13" s="75"/>
      <c r="M13" s="79">
        <v>2000</v>
      </c>
      <c r="N13" s="73">
        <v>1</v>
      </c>
      <c r="O13" s="71">
        <f t="shared" si="0"/>
        <v>2000</v>
      </c>
      <c r="P13" s="74"/>
      <c r="Q13" s="75"/>
    </row>
    <row r="14" ht="37.5" customHeight="1" spans="2:17">
      <c r="B14" s="81" t="s">
        <v>64</v>
      </c>
      <c r="C14" s="29"/>
      <c r="D14" s="29"/>
      <c r="E14" s="29"/>
      <c r="F14" s="29"/>
      <c r="G14" s="29"/>
      <c r="H14" s="82"/>
      <c r="I14" s="83"/>
      <c r="J14" s="71"/>
      <c r="K14" s="74"/>
      <c r="L14" s="75"/>
      <c r="M14" s="84"/>
      <c r="N14" s="74"/>
      <c r="O14" s="71"/>
      <c r="P14" s="74"/>
      <c r="Q14" s="75"/>
    </row>
    <row r="15" ht="27" customHeight="1" spans="2:17">
      <c r="B15" s="64" t="s">
        <v>65</v>
      </c>
      <c r="C15" s="68"/>
      <c r="D15" s="68"/>
      <c r="E15" s="68"/>
      <c r="F15" s="68"/>
      <c r="G15" s="68"/>
      <c r="H15" s="85"/>
      <c r="I15" s="83"/>
      <c r="J15" s="71"/>
      <c r="K15" s="74"/>
      <c r="L15" s="75"/>
      <c r="M15" s="84"/>
      <c r="N15" s="74"/>
      <c r="O15" s="71"/>
      <c r="P15" s="74"/>
      <c r="Q15" s="75"/>
    </row>
    <row r="16" spans="2:17">
      <c r="B16" s="86">
        <v>1</v>
      </c>
      <c r="C16" s="74"/>
      <c r="D16" s="74"/>
      <c r="E16" s="74"/>
      <c r="F16" s="74"/>
      <c r="G16" s="74"/>
      <c r="H16" s="87"/>
      <c r="I16" s="83"/>
      <c r="J16" s="71">
        <f>G16*I16</f>
        <v>0</v>
      </c>
      <c r="K16" s="74"/>
      <c r="L16" s="75"/>
      <c r="M16" s="84"/>
      <c r="N16" s="74"/>
      <c r="O16" s="71">
        <f>M16*N16</f>
        <v>0</v>
      </c>
      <c r="P16" s="74"/>
      <c r="Q16" s="75"/>
    </row>
    <row r="17" spans="2:17">
      <c r="B17" s="86">
        <v>2</v>
      </c>
      <c r="C17" s="74"/>
      <c r="D17" s="74"/>
      <c r="E17" s="74"/>
      <c r="F17" s="74"/>
      <c r="G17" s="74"/>
      <c r="H17" s="87"/>
      <c r="I17" s="83"/>
      <c r="J17" s="71">
        <f t="shared" ref="J17:J20" si="1">G17*I17</f>
        <v>0</v>
      </c>
      <c r="K17" s="74"/>
      <c r="L17" s="75"/>
      <c r="M17" s="84"/>
      <c r="N17" s="74"/>
      <c r="O17" s="71">
        <f t="shared" ref="O17:O20" si="2">M17*N17</f>
        <v>0</v>
      </c>
      <c r="P17" s="74"/>
      <c r="Q17" s="75"/>
    </row>
    <row r="18" spans="2:17">
      <c r="B18" s="86">
        <v>3</v>
      </c>
      <c r="C18" s="74"/>
      <c r="D18" s="74"/>
      <c r="E18" s="74"/>
      <c r="F18" s="74"/>
      <c r="G18" s="74"/>
      <c r="H18" s="87"/>
      <c r="I18" s="83"/>
      <c r="J18" s="71">
        <f t="shared" si="1"/>
        <v>0</v>
      </c>
      <c r="K18" s="74"/>
      <c r="L18" s="75"/>
      <c r="M18" s="84"/>
      <c r="N18" s="74"/>
      <c r="O18" s="71">
        <f t="shared" si="2"/>
        <v>0</v>
      </c>
      <c r="P18" s="74"/>
      <c r="Q18" s="75"/>
    </row>
    <row r="19" spans="2:17">
      <c r="B19" s="86">
        <v>4</v>
      </c>
      <c r="C19" s="74"/>
      <c r="D19" s="74"/>
      <c r="E19" s="74"/>
      <c r="F19" s="74"/>
      <c r="G19" s="74"/>
      <c r="H19" s="87"/>
      <c r="I19" s="83"/>
      <c r="J19" s="71">
        <f t="shared" si="1"/>
        <v>0</v>
      </c>
      <c r="K19" s="74"/>
      <c r="L19" s="75"/>
      <c r="M19" s="84"/>
      <c r="N19" s="74"/>
      <c r="O19" s="71">
        <f t="shared" si="2"/>
        <v>0</v>
      </c>
      <c r="P19" s="74"/>
      <c r="Q19" s="75"/>
    </row>
    <row r="20" ht="14.75" spans="2:17">
      <c r="B20" s="88">
        <v>5</v>
      </c>
      <c r="C20" s="89"/>
      <c r="D20" s="89"/>
      <c r="E20" s="89"/>
      <c r="F20" s="89"/>
      <c r="G20" s="89"/>
      <c r="H20" s="90"/>
      <c r="I20" s="91"/>
      <c r="J20" s="92">
        <f t="shared" si="1"/>
        <v>0</v>
      </c>
      <c r="K20" s="89"/>
      <c r="L20" s="93"/>
      <c r="M20" s="94"/>
      <c r="N20" s="89"/>
      <c r="O20" s="92">
        <f t="shared" si="2"/>
        <v>0</v>
      </c>
      <c r="P20" s="89"/>
      <c r="Q20" s="93"/>
    </row>
    <row r="21" ht="14.75"/>
    <row r="22" ht="15.5" spans="2:17">
      <c r="I22" s="95" t="s">
        <v>26</v>
      </c>
      <c r="J22" s="96" t="s">
        <v>66</v>
      </c>
      <c r="K22" s="96"/>
      <c r="L22" s="97" t="s">
        <v>67</v>
      </c>
      <c r="N22" s="95" t="s">
        <v>26</v>
      </c>
      <c r="O22" s="96" t="s">
        <v>68</v>
      </c>
      <c r="P22" s="96"/>
      <c r="Q22" s="97" t="s">
        <v>67</v>
      </c>
    </row>
    <row r="23" ht="15.5" spans="2:17">
      <c r="I23" s="98">
        <v>1</v>
      </c>
      <c r="J23" s="99" t="s">
        <v>39</v>
      </c>
      <c r="K23" s="99"/>
      <c r="L23" s="100">
        <f>J8+J10+J11+J12+J13</f>
        <v>18625</v>
      </c>
      <c r="N23" s="98">
        <v>1</v>
      </c>
      <c r="O23" s="99" t="s">
        <v>39</v>
      </c>
      <c r="P23" s="99"/>
      <c r="Q23" s="100">
        <f>O8+O10+O11+O12+O13</f>
        <v>18355</v>
      </c>
    </row>
    <row r="24" ht="15.5" spans="2:17">
      <c r="I24" s="98">
        <v>2</v>
      </c>
      <c r="J24" s="99" t="s">
        <v>46</v>
      </c>
      <c r="K24" s="99"/>
      <c r="L24" s="100">
        <f>J9</f>
        <v>19200</v>
      </c>
      <c r="N24" s="98">
        <v>2</v>
      </c>
      <c r="O24" s="99" t="s">
        <v>46</v>
      </c>
      <c r="P24" s="99"/>
      <c r="Q24" s="100">
        <f>O9</f>
        <v>21600</v>
      </c>
    </row>
    <row r="25" ht="15.5" spans="2:17">
      <c r="I25" s="98"/>
      <c r="J25" s="99"/>
      <c r="K25" s="99"/>
      <c r="L25" s="100"/>
      <c r="N25" s="98">
        <v>3</v>
      </c>
      <c r="O25" s="99"/>
      <c r="P25" s="99"/>
      <c r="Q25" s="100"/>
    </row>
    <row r="26" ht="15.5" spans="2:17">
      <c r="I26" s="101" t="s">
        <v>69</v>
      </c>
      <c r="J26" s="102"/>
      <c r="K26" s="103"/>
      <c r="L26" s="100">
        <f>SUM(L23:L25)</f>
        <v>37825</v>
      </c>
      <c r="N26" s="101" t="s">
        <v>69</v>
      </c>
      <c r="O26" s="102"/>
      <c r="P26" s="103"/>
      <c r="Q26" s="100">
        <f>SUM(Q23:Q25)</f>
        <v>39955</v>
      </c>
    </row>
    <row r="27" ht="15.5" spans="2:17">
      <c r="I27" s="101" t="s">
        <v>70</v>
      </c>
      <c r="J27" s="103"/>
      <c r="K27" s="104">
        <v>0.06</v>
      </c>
      <c r="L27" s="100">
        <f>L26*K27</f>
        <v>2269.5</v>
      </c>
      <c r="N27" s="101" t="s">
        <v>70</v>
      </c>
      <c r="O27" s="103"/>
      <c r="P27" s="105"/>
      <c r="Q27" s="100">
        <f>Q26*P27</f>
        <v>0</v>
      </c>
    </row>
    <row r="28" ht="15.5" spans="2:17">
      <c r="I28" s="106" t="s">
        <v>71</v>
      </c>
      <c r="J28" s="107"/>
      <c r="K28" s="107"/>
      <c r="L28" s="100">
        <f>L26+L27</f>
        <v>40094.5</v>
      </c>
      <c r="N28" s="106" t="s">
        <v>71</v>
      </c>
      <c r="O28" s="107"/>
      <c r="P28" s="107"/>
      <c r="Q28" s="100">
        <f>Q26+Q27</f>
        <v>39955</v>
      </c>
    </row>
    <row r="29" ht="18" customHeight="1" spans="2:17">
      <c r="I29" s="108" t="s">
        <v>72</v>
      </c>
      <c r="J29" s="109"/>
      <c r="K29" s="110"/>
      <c r="L29" s="111">
        <f>K29*L28</f>
        <v>0</v>
      </c>
      <c r="N29" s="108" t="s">
        <v>72</v>
      </c>
      <c r="O29" s="109"/>
      <c r="P29" s="110"/>
      <c r="Q29" s="111">
        <f>P29*Q28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4:H14"/>
    <mergeCell ref="B15:H15"/>
    <mergeCell ref="J22:K22"/>
    <mergeCell ref="O22:P22"/>
    <mergeCell ref="J23:K23"/>
    <mergeCell ref="O23:P23"/>
    <mergeCell ref="J24:K24"/>
    <mergeCell ref="O24:P24"/>
    <mergeCell ref="J25:K25"/>
    <mergeCell ref="O25:P25"/>
    <mergeCell ref="I26:K26"/>
    <mergeCell ref="N26:P26"/>
    <mergeCell ref="I27:J27"/>
    <mergeCell ref="N27:O27"/>
    <mergeCell ref="I28:K28"/>
    <mergeCell ref="N28:P28"/>
    <mergeCell ref="I29:J29"/>
    <mergeCell ref="N29:O29"/>
  </mergeCells>
  <dataValidations count="3">
    <dataValidation type="list" allowBlank="1" showInputMessage="1" showErrorMessage="1" sqref="C8:C9">
      <formula1>Sheet1!$B$3:$H$3</formula1>
    </dataValidation>
    <dataValidation type="list" allowBlank="1" showInputMessage="1" showErrorMessage="1" sqref="D8:D13">
      <formula1>INDIRECT(C8)</formula1>
    </dataValidation>
    <dataValidation type="list" allowBlank="1" showInputMessage="1" showErrorMessage="1" sqref="K8:K20 P8:P20">
      <formula1>"Y,N"</formula1>
    </dataValidation>
  </dataValidations>
  <pageMargins left="0.7" right="0.7" top="0.75" bottom="0.75" header="0.3" footer="0.3"/>
  <pageSetup paperSize="9" scale="50" orientation="landscape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73</v>
      </c>
      <c r="B3" s="1" t="s">
        <v>39</v>
      </c>
      <c r="C3" s="1" t="s">
        <v>74</v>
      </c>
      <c r="D3" s="1" t="s">
        <v>51</v>
      </c>
      <c r="E3" s="1" t="s">
        <v>75</v>
      </c>
      <c r="F3" s="1" t="s">
        <v>46</v>
      </c>
      <c r="G3" s="1" t="s">
        <v>76</v>
      </c>
      <c r="H3" s="2" t="s">
        <v>77</v>
      </c>
    </row>
    <row r="4" spans="1:8">
      <c r="A4" t="s">
        <v>78</v>
      </c>
      <c r="B4" s="3" t="s">
        <v>61</v>
      </c>
      <c r="C4" s="3" t="s">
        <v>79</v>
      </c>
      <c r="D4" s="3" t="s">
        <v>80</v>
      </c>
      <c r="E4" s="3" t="s">
        <v>81</v>
      </c>
      <c r="F4" s="3" t="s">
        <v>47</v>
      </c>
      <c r="G4" s="3" t="s">
        <v>82</v>
      </c>
      <c r="H4" s="4" t="s">
        <v>83</v>
      </c>
    </row>
    <row r="5" spans="1:8">
      <c r="B5" s="5" t="s">
        <v>40</v>
      </c>
      <c r="C5" s="5" t="s">
        <v>84</v>
      </c>
      <c r="D5" s="5" t="s">
        <v>52</v>
      </c>
      <c r="E5" s="5" t="s">
        <v>85</v>
      </c>
      <c r="F5" s="5" t="s">
        <v>86</v>
      </c>
      <c r="G5" s="5" t="s">
        <v>87</v>
      </c>
      <c r="H5" s="6" t="s">
        <v>88</v>
      </c>
    </row>
    <row r="6" spans="1:8">
      <c r="B6" s="3" t="s">
        <v>89</v>
      </c>
      <c r="C6" s="3" t="s">
        <v>90</v>
      </c>
      <c r="D6" s="3" t="s">
        <v>57</v>
      </c>
      <c r="E6" s="3" t="s">
        <v>91</v>
      </c>
      <c r="F6" s="3" t="s">
        <v>92</v>
      </c>
      <c r="G6" s="3" t="s">
        <v>93</v>
      </c>
      <c r="H6" s="4" t="s">
        <v>94</v>
      </c>
    </row>
    <row r="7" spans="1:8">
      <c r="B7" s="5" t="s">
        <v>95</v>
      </c>
      <c r="C7" s="5" t="s">
        <v>96</v>
      </c>
      <c r="D7" s="5" t="s">
        <v>97</v>
      </c>
      <c r="E7" s="5" t="s">
        <v>98</v>
      </c>
      <c r="F7" s="5" t="s">
        <v>99</v>
      </c>
      <c r="G7" s="5" t="s">
        <v>100</v>
      </c>
      <c r="H7" s="6" t="s">
        <v>101</v>
      </c>
    </row>
    <row r="8" spans="1:8">
      <c r="B8" s="3" t="s">
        <v>102</v>
      </c>
      <c r="C8" s="3" t="s">
        <v>103</v>
      </c>
      <c r="D8" s="3" t="s">
        <v>104</v>
      </c>
      <c r="E8" s="3"/>
      <c r="F8" s="3" t="s">
        <v>105</v>
      </c>
      <c r="G8" s="3" t="s">
        <v>106</v>
      </c>
      <c r="H8" s="4"/>
    </row>
    <row r="9" spans="1:8">
      <c r="B9" s="5" t="s">
        <v>107</v>
      </c>
      <c r="C9" s="5"/>
      <c r="D9" s="5" t="s">
        <v>108</v>
      </c>
      <c r="E9" s="5"/>
      <c r="F9" s="5" t="s">
        <v>109</v>
      </c>
      <c r="G9" s="5" t="s">
        <v>110</v>
      </c>
      <c r="H9" s="6"/>
    </row>
    <row r="10" spans="1:8">
      <c r="B10" s="3" t="s">
        <v>111</v>
      </c>
      <c r="C10" s="3"/>
      <c r="D10" s="3"/>
      <c r="E10" s="3"/>
      <c r="F10" s="3"/>
      <c r="G10" s="3" t="s">
        <v>112</v>
      </c>
      <c r="H10" s="4"/>
    </row>
    <row r="11" spans="1:8">
      <c r="B11" s="5" t="s">
        <v>113</v>
      </c>
      <c r="C11" s="5"/>
      <c r="D11" s="5"/>
      <c r="E11" s="5"/>
      <c r="F11" s="5"/>
      <c r="G11" s="5"/>
      <c r="H11" s="6"/>
    </row>
    <row r="12" spans="1:8">
      <c r="B12" s="3" t="s">
        <v>114</v>
      </c>
      <c r="C12" s="3"/>
      <c r="D12" s="3"/>
      <c r="E12" s="3"/>
      <c r="F12" s="3"/>
      <c r="G12" s="3"/>
      <c r="H12" s="4"/>
    </row>
    <row r="13" spans="1:8">
      <c r="B13" s="5" t="s">
        <v>58</v>
      </c>
      <c r="C13" s="5"/>
      <c r="D13" s="5"/>
      <c r="E13" s="5"/>
      <c r="F13" s="5"/>
      <c r="G13" s="5"/>
      <c r="H13" s="6"/>
    </row>
    <row r="14" spans="1:8">
      <c r="B14" s="3" t="s">
        <v>115</v>
      </c>
      <c r="C14" s="3"/>
      <c r="D14" s="3"/>
      <c r="E14" s="3"/>
      <c r="F14" s="3"/>
      <c r="G14" s="3"/>
      <c r="H14" s="4"/>
    </row>
    <row r="15" spans="1:8">
      <c r="B15" s="7" t="s">
        <v>116</v>
      </c>
      <c r="C15" s="7"/>
      <c r="D15" s="7"/>
      <c r="E15" s="7"/>
      <c r="F15" s="7"/>
      <c r="G15" s="7"/>
      <c r="H15" s="8"/>
    </row>
    <row r="16" spans="1:8">
      <c r="B16" s="9" t="s">
        <v>117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sarine</cp:lastModifiedBy>
  <dcterms:created xsi:type="dcterms:W3CDTF">2015-06-06T10:19:00Z</dcterms:created>
  <dcterms:modified xsi:type="dcterms:W3CDTF">2025-12-17T06:59:17Z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E7D34CD4802F4B98B7E1D52463EEBFDC_13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