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ALL\康华动保\2.2022康华动保首针视频拍摄制作项目\报价\"/>
    </mc:Choice>
  </mc:AlternateContent>
  <xr:revisionPtr revIDLastSave="0" documentId="13_ncr:1_{8A904C7B-5077-4FEF-8D8E-D3A5605898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视频部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4" i="2"/>
  <c r="H5" i="2" s="1"/>
  <c r="H8" i="2"/>
  <c r="H9" i="2" s="1"/>
  <c r="H11" i="2"/>
  <c r="H12" i="2" s="1"/>
  <c r="H15" i="2"/>
  <c r="H16" i="2"/>
  <c r="H17" i="2"/>
  <c r="H18" i="2"/>
  <c r="H19" i="2"/>
  <c r="H20" i="2"/>
  <c r="H21" i="2"/>
  <c r="H22" i="2" l="1"/>
  <c r="H13" i="2"/>
  <c r="H26" i="2" l="1"/>
  <c r="H27" i="2" s="1"/>
  <c r="H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<sst xmlns="http://schemas.openxmlformats.org/spreadsheetml/2006/main" count="60" uniqueCount="50">
  <si>
    <t>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</si>
  <si>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</si>
  <si>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</si>
  <si>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</si>
  <si>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</si>
  <si>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</si>
  <si>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</si>
  <si>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</si>
  <si>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脚本撰写</t>
  </si>
  <si>
    <t>1-1</t>
  </si>
  <si>
    <t>文案策划</t>
  </si>
  <si>
    <t>含八套文案脚本撰写，以实际为准</t>
  </si>
  <si>
    <t>套</t>
  </si>
  <si>
    <t>视频拍摄</t>
  </si>
  <si>
    <t>2-1</t>
  </si>
  <si>
    <t>工作人员</t>
  </si>
  <si>
    <t>摄像师</t>
  </si>
  <si>
    <t>专业摄像师</t>
  </si>
  <si>
    <t>天</t>
  </si>
  <si>
    <t>2-2</t>
  </si>
  <si>
    <t>器材租用</t>
  </si>
  <si>
    <t>摄像机</t>
  </si>
  <si>
    <t>高清度电影级摄像机</t>
  </si>
  <si>
    <t>台</t>
  </si>
  <si>
    <t>3-1</t>
  </si>
  <si>
    <t>视频剪辑</t>
  </si>
  <si>
    <t>根据脚本，对已有素材进行剪辑、处理、拼接、合成</t>
  </si>
  <si>
    <t>分钟</t>
  </si>
  <si>
    <t>配音</t>
  </si>
  <si>
    <t>中文专业配音</t>
  </si>
  <si>
    <t>音乐/音效</t>
  </si>
  <si>
    <t>添加音效配乐等</t>
  </si>
  <si>
    <t>有可能产生的版权费用，以实际为准</t>
  </si>
  <si>
    <t>首</t>
  </si>
  <si>
    <t>字幕</t>
  </si>
  <si>
    <t>为视频添加对应的字幕</t>
  </si>
  <si>
    <t>视频文件编辑/视频校色</t>
  </si>
  <si>
    <t>包含特效添加、视频亮度、对比度、饱和度等调节</t>
  </si>
  <si>
    <t>后期合成</t>
  </si>
  <si>
    <t>整合视频文件, 输出对应格式文件</t>
  </si>
  <si>
    <t>税费</t>
  </si>
  <si>
    <t>Total Amount：</t>
  </si>
  <si>
    <t>化妆师费用</t>
    <phoneticPr fontId="20" type="noConversion"/>
  </si>
  <si>
    <r>
      <t>4-</t>
    </r>
    <r>
      <rPr>
        <sz val="10"/>
        <color indexed="8"/>
        <rFont val="微软雅黑"/>
        <family val="2"/>
        <charset val="134"/>
      </rPr>
      <t>1</t>
    </r>
    <phoneticPr fontId="20" type="noConversion"/>
  </si>
  <si>
    <t>现场化妆师一名</t>
    <phoneticPr fontId="20" type="noConversion"/>
  </si>
  <si>
    <t>家</t>
    <phoneticPr fontId="20" type="noConversion"/>
  </si>
  <si>
    <r>
      <t>妆发事宜（</t>
    </r>
    <r>
      <rPr>
        <sz val="10"/>
        <color rgb="FFFF0000"/>
        <rFont val="微软雅黑"/>
        <family val="2"/>
        <charset val="134"/>
      </rPr>
      <t>后续以实际费用产生计算即可</t>
    </r>
    <r>
      <rPr>
        <sz val="10"/>
        <rFont val="微软雅黑"/>
        <family val="2"/>
        <charset val="134"/>
      </rPr>
      <t>）</t>
    </r>
    <phoneticPr fontId="20" type="noConversion"/>
  </si>
  <si>
    <t>Total</t>
    <phoneticPr fontId="20" type="noConversion"/>
  </si>
  <si>
    <t>后期制作（共7期）</t>
    <phoneticPr fontId="20" type="noConversion"/>
  </si>
  <si>
    <t>2022康华动保首针视频拍摄制作结算单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</si>
</sst>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7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sz val="10"/>
      <name val="Arial"/>
      <family val="2"/>
    </font>
    <font>
      <sz val="9"/>
      <name val="Tahoma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77" fontId="19" fillId="0" borderId="0" applyFont="0" applyFill="0" applyBorder="0" applyAlignment="0" applyProtection="0"/>
    <xf numFmtId="0" fontId="15" fillId="0" borderId="0">
      <alignment vertical="top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76" fontId="4" fillId="3" borderId="0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right" vertical="center"/>
    </xf>
    <xf numFmtId="178" fontId="3" fillId="3" borderId="5" xfId="0" applyNumberFormat="1" applyFont="1" applyFill="1" applyBorder="1" applyAlignment="1"/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/>
    <xf numFmtId="179" fontId="8" fillId="0" borderId="2" xfId="0" applyNumberFormat="1" applyFont="1" applyBorder="1" applyAlignment="1"/>
    <xf numFmtId="180" fontId="10" fillId="0" borderId="2" xfId="0" applyNumberFormat="1" applyFont="1" applyFill="1" applyBorder="1" applyAlignment="1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3" fillId="3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>
      <alignment horizontal="center" vertical="center"/>
    </xf>
    <xf numFmtId="176" fontId="4" fillId="3" borderId="2" xfId="2" applyNumberFormat="1" applyFont="1" applyFill="1" applyBorder="1" applyAlignment="1">
      <alignment horizontal="center" vertical="center"/>
    </xf>
    <xf numFmtId="176" fontId="4" fillId="3" borderId="2" xfId="2" applyNumberFormat="1" applyFont="1" applyFill="1" applyBorder="1" applyAlignment="1">
      <alignment horizontal="right" vertical="center"/>
    </xf>
    <xf numFmtId="178" fontId="3" fillId="3" borderId="2" xfId="2" applyNumberFormat="1" applyFont="1" applyFill="1" applyBorder="1" applyAlignment="1"/>
    <xf numFmtId="49" fontId="5" fillId="5" borderId="9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176" fontId="12" fillId="5" borderId="2" xfId="0" applyNumberFormat="1" applyFont="1" applyFill="1" applyBorder="1" applyAlignment="1">
      <alignment horizontal="right" vertical="center"/>
    </xf>
    <xf numFmtId="179" fontId="12" fillId="5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38" fontId="14" fillId="0" borderId="2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21" fillId="3" borderId="0" xfId="0" applyFont="1" applyFill="1" applyBorder="1" applyAlignment="1">
      <alignment horizontal="left"/>
    </xf>
    <xf numFmtId="49" fontId="22" fillId="0" borderId="8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9" fontId="8" fillId="0" borderId="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3" xr:uid="{00000000-0005-0000-0000-000002000000}"/>
    <cellStyle name="千位分隔" xfId="1" builtinId="3"/>
    <cellStyle name="千位分隔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2" zoomScale="55" zoomScaleNormal="55" workbookViewId="0">
      <selection activeCell="K14" sqref="K14"/>
    </sheetView>
  </sheetViews>
  <sheetFormatPr defaultColWidth="9" defaultRowHeight="15" x14ac:dyDescent="0.25"/>
  <cols>
    <col min="1" max="1" width="6.25" customWidth="1"/>
    <col min="2" max="2" width="25.08203125" customWidth="1"/>
    <col min="3" max="3" width="32.58203125" customWidth="1"/>
    <col min="4" max="4" width="7.5" customWidth="1"/>
    <col min="5" max="5" width="6.75" customWidth="1"/>
    <col min="6" max="6" width="8.58203125" customWidth="1"/>
    <col min="7" max="7" width="8.83203125" customWidth="1"/>
    <col min="8" max="8" width="21.08203125" customWidth="1"/>
    <col min="9" max="9" width="12.75" customWidth="1"/>
  </cols>
  <sheetData>
    <row r="1" spans="1:9" ht="39" customHeight="1" x14ac:dyDescent="0.4">
      <c r="A1" s="74" t="s">
        <v>49</v>
      </c>
      <c r="B1" s="75"/>
      <c r="C1" s="75"/>
      <c r="D1" s="75"/>
      <c r="E1" s="75"/>
      <c r="F1" s="75"/>
      <c r="G1" s="75"/>
      <c r="H1" s="75"/>
      <c r="I1" s="21"/>
    </row>
    <row r="2" spans="1:9" ht="33" x14ac:dyDescent="0.45">
      <c r="A2" s="1" t="s">
        <v>1</v>
      </c>
      <c r="B2" s="72" t="s">
        <v>2</v>
      </c>
      <c r="C2" s="73"/>
      <c r="D2" s="1" t="s">
        <v>3</v>
      </c>
      <c r="E2" s="2" t="s">
        <v>4</v>
      </c>
      <c r="F2" s="2" t="s">
        <v>5</v>
      </c>
      <c r="G2" s="3" t="s">
        <v>6</v>
      </c>
      <c r="H2" s="4" t="s">
        <v>7</v>
      </c>
      <c r="I2" s="22"/>
    </row>
    <row r="3" spans="1:9" ht="17" x14ac:dyDescent="0.45">
      <c r="A3" s="24">
        <v>1</v>
      </c>
      <c r="B3" s="7" t="s">
        <v>8</v>
      </c>
      <c r="C3" s="7"/>
      <c r="D3" s="7"/>
      <c r="E3" s="8"/>
      <c r="F3" s="8"/>
      <c r="G3" s="9"/>
      <c r="H3" s="10"/>
      <c r="I3" s="22"/>
    </row>
    <row r="4" spans="1:9" ht="17.149999999999999" customHeight="1" x14ac:dyDescent="0.4">
      <c r="A4" s="25" t="s">
        <v>9</v>
      </c>
      <c r="B4" s="12" t="s">
        <v>10</v>
      </c>
      <c r="C4" s="12" t="s">
        <v>11</v>
      </c>
      <c r="D4" s="26" t="s">
        <v>12</v>
      </c>
      <c r="E4" s="27">
        <v>3</v>
      </c>
      <c r="F4" s="14">
        <v>1</v>
      </c>
      <c r="G4" s="16">
        <v>1000</v>
      </c>
      <c r="H4" s="17">
        <f>E4*F4*G4</f>
        <v>3000</v>
      </c>
      <c r="I4" s="21"/>
    </row>
    <row r="5" spans="1:9" ht="16.5" x14ac:dyDescent="0.4">
      <c r="A5" s="61" t="s">
        <v>0</v>
      </c>
      <c r="B5" s="62"/>
      <c r="C5" s="62"/>
      <c r="D5" s="62"/>
      <c r="E5" s="62"/>
      <c r="F5" s="62"/>
      <c r="G5" s="63"/>
      <c r="H5" s="18">
        <f>SUM(H4:H4)</f>
        <v>3000</v>
      </c>
      <c r="I5" s="21"/>
    </row>
    <row r="6" spans="1:9" ht="17.5" customHeight="1" x14ac:dyDescent="0.45">
      <c r="A6" s="5">
        <v>2</v>
      </c>
      <c r="B6" s="6" t="s">
        <v>13</v>
      </c>
      <c r="C6" s="6"/>
      <c r="D6" s="6"/>
      <c r="E6" s="28"/>
      <c r="F6" s="28"/>
      <c r="G6" s="29"/>
      <c r="H6" s="30"/>
    </row>
    <row r="7" spans="1:9" x14ac:dyDescent="0.25">
      <c r="A7" s="31" t="s">
        <v>14</v>
      </c>
      <c r="B7" s="32" t="s">
        <v>15</v>
      </c>
      <c r="C7" s="33"/>
      <c r="D7" s="34"/>
      <c r="E7" s="35"/>
      <c r="F7" s="36"/>
      <c r="G7" s="37"/>
      <c r="H7" s="38"/>
    </row>
    <row r="8" spans="1:9" x14ac:dyDescent="0.25">
      <c r="A8" s="54"/>
      <c r="B8" s="11" t="s">
        <v>16</v>
      </c>
      <c r="C8" s="39" t="s">
        <v>17</v>
      </c>
      <c r="D8" s="13" t="s">
        <v>18</v>
      </c>
      <c r="E8" s="14">
        <v>1</v>
      </c>
      <c r="F8" s="15">
        <v>3</v>
      </c>
      <c r="G8" s="16">
        <v>1500</v>
      </c>
      <c r="H8" s="17">
        <f>E8*F8*G8</f>
        <v>4500</v>
      </c>
    </row>
    <row r="9" spans="1:9" ht="16.149999999999999" customHeight="1" x14ac:dyDescent="0.4">
      <c r="A9" s="64" t="s">
        <v>0</v>
      </c>
      <c r="B9" s="64"/>
      <c r="C9" s="64"/>
      <c r="D9" s="64"/>
      <c r="E9" s="64"/>
      <c r="F9" s="64"/>
      <c r="G9" s="64"/>
      <c r="H9" s="18">
        <f>SUM(H8:H8)</f>
        <v>4500</v>
      </c>
    </row>
    <row r="10" spans="1:9" ht="16.149999999999999" customHeight="1" x14ac:dyDescent="0.25">
      <c r="A10" s="31" t="s">
        <v>19</v>
      </c>
      <c r="B10" s="40" t="s">
        <v>20</v>
      </c>
      <c r="C10" s="33"/>
      <c r="D10" s="34"/>
      <c r="E10" s="35"/>
      <c r="F10" s="36"/>
      <c r="G10" s="37"/>
      <c r="H10" s="38"/>
    </row>
    <row r="11" spans="1:9" x14ac:dyDescent="0.25">
      <c r="A11" s="54"/>
      <c r="B11" s="41" t="s">
        <v>21</v>
      </c>
      <c r="C11" s="39" t="s">
        <v>22</v>
      </c>
      <c r="D11" s="13" t="s">
        <v>23</v>
      </c>
      <c r="E11" s="14">
        <v>1</v>
      </c>
      <c r="F11" s="15">
        <v>3</v>
      </c>
      <c r="G11" s="16">
        <v>1000</v>
      </c>
      <c r="H11" s="17">
        <f>E11*F11*G11</f>
        <v>3000</v>
      </c>
    </row>
    <row r="12" spans="1:9" ht="15" customHeight="1" x14ac:dyDescent="0.4">
      <c r="A12" s="64" t="s">
        <v>0</v>
      </c>
      <c r="B12" s="64"/>
      <c r="C12" s="64"/>
      <c r="D12" s="64"/>
      <c r="E12" s="64"/>
      <c r="F12" s="64"/>
      <c r="G12" s="64"/>
      <c r="H12" s="18">
        <f>SUM(H11:H11)</f>
        <v>3000</v>
      </c>
      <c r="I12" s="46"/>
    </row>
    <row r="13" spans="1:9" ht="16.5" x14ac:dyDescent="0.4">
      <c r="A13" s="61" t="s">
        <v>0</v>
      </c>
      <c r="B13" s="62"/>
      <c r="C13" s="62"/>
      <c r="D13" s="62"/>
      <c r="E13" s="62"/>
      <c r="F13" s="62"/>
      <c r="G13" s="63"/>
      <c r="H13" s="18">
        <f>H12+H9</f>
        <v>7500</v>
      </c>
      <c r="I13" s="47"/>
    </row>
    <row r="14" spans="1:9" ht="17" x14ac:dyDescent="0.45">
      <c r="A14" s="5">
        <v>3</v>
      </c>
      <c r="B14" s="6" t="s">
        <v>48</v>
      </c>
      <c r="C14" s="6"/>
      <c r="D14" s="6"/>
      <c r="E14" s="28"/>
      <c r="F14" s="28"/>
      <c r="G14" s="29"/>
      <c r="H14" s="30"/>
      <c r="I14" s="48"/>
    </row>
    <row r="15" spans="1:9" ht="28" customHeight="1" x14ac:dyDescent="0.25">
      <c r="A15" s="57" t="s">
        <v>24</v>
      </c>
      <c r="B15" s="42" t="s">
        <v>25</v>
      </c>
      <c r="C15" s="43" t="s">
        <v>26</v>
      </c>
      <c r="D15" s="44" t="s">
        <v>27</v>
      </c>
      <c r="E15" s="14">
        <v>1</v>
      </c>
      <c r="F15" s="15">
        <v>3</v>
      </c>
      <c r="G15" s="45">
        <v>1500</v>
      </c>
      <c r="H15" s="17">
        <f>E15*F15*G15</f>
        <v>4500</v>
      </c>
      <c r="I15" s="47"/>
    </row>
    <row r="16" spans="1:9" ht="17.25" customHeight="1" x14ac:dyDescent="0.25">
      <c r="A16" s="57"/>
      <c r="B16" s="42" t="s">
        <v>28</v>
      </c>
      <c r="C16" s="43" t="s">
        <v>29</v>
      </c>
      <c r="D16" s="44" t="s">
        <v>27</v>
      </c>
      <c r="E16" s="14">
        <v>1</v>
      </c>
      <c r="F16" s="15">
        <v>3</v>
      </c>
      <c r="G16" s="45">
        <v>1200</v>
      </c>
      <c r="H16" s="17">
        <f>E16*F16*G16</f>
        <v>3600</v>
      </c>
      <c r="I16" s="47"/>
    </row>
    <row r="17" spans="1:9" ht="17.25" customHeight="1" x14ac:dyDescent="0.25">
      <c r="A17" s="57"/>
      <c r="B17" s="59" t="s">
        <v>30</v>
      </c>
      <c r="C17" s="43" t="s">
        <v>31</v>
      </c>
      <c r="D17" s="44" t="s">
        <v>27</v>
      </c>
      <c r="E17" s="14">
        <v>1</v>
      </c>
      <c r="F17" s="15">
        <v>3</v>
      </c>
      <c r="G17" s="45">
        <v>1000</v>
      </c>
      <c r="H17" s="17">
        <f>E17*F17*G17</f>
        <v>3000</v>
      </c>
      <c r="I17" s="47"/>
    </row>
    <row r="18" spans="1:9" ht="22.5" customHeight="1" x14ac:dyDescent="0.25">
      <c r="A18" s="57"/>
      <c r="B18" s="60"/>
      <c r="C18" s="43" t="s">
        <v>32</v>
      </c>
      <c r="D18" s="44" t="s">
        <v>33</v>
      </c>
      <c r="E18" s="14">
        <v>1</v>
      </c>
      <c r="F18" s="15">
        <v>3</v>
      </c>
      <c r="G18" s="45">
        <v>1200</v>
      </c>
      <c r="H18" s="17">
        <f t="shared" ref="H18" si="0">E18*F18*G18</f>
        <v>3600</v>
      </c>
      <c r="I18" s="47"/>
    </row>
    <row r="19" spans="1:9" ht="17.25" customHeight="1" x14ac:dyDescent="0.25">
      <c r="A19" s="57"/>
      <c r="B19" s="42" t="s">
        <v>34</v>
      </c>
      <c r="C19" s="43" t="s">
        <v>35</v>
      </c>
      <c r="D19" s="44" t="s">
        <v>27</v>
      </c>
      <c r="E19" s="14">
        <v>1</v>
      </c>
      <c r="F19" s="15">
        <v>3</v>
      </c>
      <c r="G19" s="45">
        <v>800</v>
      </c>
      <c r="H19" s="17">
        <f t="shared" ref="H19:H21" si="1">E19*F19*G19</f>
        <v>2400</v>
      </c>
      <c r="I19" s="47"/>
    </row>
    <row r="20" spans="1:9" ht="33.65" customHeight="1" x14ac:dyDescent="0.25">
      <c r="A20" s="57"/>
      <c r="B20" s="42" t="s">
        <v>36</v>
      </c>
      <c r="C20" s="43" t="s">
        <v>37</v>
      </c>
      <c r="D20" s="44" t="s">
        <v>27</v>
      </c>
      <c r="E20" s="14">
        <v>1</v>
      </c>
      <c r="F20" s="15">
        <v>3</v>
      </c>
      <c r="G20" s="45">
        <v>800</v>
      </c>
      <c r="H20" s="17">
        <f>E20*F20*G20</f>
        <v>2400</v>
      </c>
      <c r="I20" s="47"/>
    </row>
    <row r="21" spans="1:9" ht="17.25" customHeight="1" x14ac:dyDescent="0.25">
      <c r="A21" s="58"/>
      <c r="B21" s="42" t="s">
        <v>38</v>
      </c>
      <c r="C21" s="43" t="s">
        <v>39</v>
      </c>
      <c r="D21" s="44" t="s">
        <v>27</v>
      </c>
      <c r="E21" s="14">
        <v>1</v>
      </c>
      <c r="F21" s="15">
        <v>3</v>
      </c>
      <c r="G21" s="45">
        <v>400</v>
      </c>
      <c r="H21" s="17">
        <f t="shared" si="1"/>
        <v>1200</v>
      </c>
      <c r="I21" s="47"/>
    </row>
    <row r="22" spans="1:9" ht="16.5" x14ac:dyDescent="0.4">
      <c r="A22" s="64" t="s">
        <v>0</v>
      </c>
      <c r="B22" s="64"/>
      <c r="C22" s="64"/>
      <c r="D22" s="64"/>
      <c r="E22" s="64"/>
      <c r="F22" s="64"/>
      <c r="G22" s="64"/>
      <c r="H22" s="18">
        <f>SUM(H15:H21)</f>
        <v>20700</v>
      </c>
      <c r="I22" s="47"/>
    </row>
    <row r="23" spans="1:9" ht="17" x14ac:dyDescent="0.45">
      <c r="A23" s="24">
        <v>4</v>
      </c>
      <c r="B23" s="50" t="s">
        <v>42</v>
      </c>
      <c r="C23" s="7"/>
      <c r="D23" s="7"/>
      <c r="E23" s="8"/>
      <c r="F23" s="8"/>
      <c r="G23" s="9"/>
      <c r="H23" s="10"/>
      <c r="I23" s="22"/>
    </row>
    <row r="24" spans="1:9" ht="17.149999999999999" customHeight="1" x14ac:dyDescent="0.4">
      <c r="A24" s="51" t="s">
        <v>43</v>
      </c>
      <c r="B24" s="52" t="s">
        <v>44</v>
      </c>
      <c r="C24" s="52" t="s">
        <v>46</v>
      </c>
      <c r="D24" s="53" t="s">
        <v>45</v>
      </c>
      <c r="E24" s="27">
        <v>7</v>
      </c>
      <c r="F24" s="14">
        <v>1</v>
      </c>
      <c r="G24" s="16">
        <v>1200</v>
      </c>
      <c r="H24" s="55">
        <v>0</v>
      </c>
      <c r="I24" s="21"/>
    </row>
    <row r="25" spans="1:9" ht="16.5" x14ac:dyDescent="0.4">
      <c r="A25" s="61" t="s">
        <v>47</v>
      </c>
      <c r="B25" s="62"/>
      <c r="C25" s="62"/>
      <c r="D25" s="62"/>
      <c r="E25" s="62"/>
      <c r="F25" s="62"/>
      <c r="G25" s="63"/>
      <c r="H25" s="19">
        <f>H24</f>
        <v>0</v>
      </c>
      <c r="I25" s="47"/>
    </row>
    <row r="26" spans="1:9" ht="16.5" x14ac:dyDescent="0.4">
      <c r="A26" s="65" t="s">
        <v>0</v>
      </c>
      <c r="B26" s="66"/>
      <c r="C26" s="66"/>
      <c r="D26" s="66"/>
      <c r="E26" s="66"/>
      <c r="F26" s="66"/>
      <c r="G26" s="67"/>
      <c r="H26" s="19">
        <f>H22+H13+H5+H24</f>
        <v>31200</v>
      </c>
      <c r="I26" s="23"/>
    </row>
    <row r="27" spans="1:9" ht="16.5" x14ac:dyDescent="0.4">
      <c r="A27" s="68" t="s">
        <v>40</v>
      </c>
      <c r="B27" s="69"/>
      <c r="C27" s="69"/>
      <c r="D27" s="70">
        <v>0.06</v>
      </c>
      <c r="E27" s="69"/>
      <c r="F27" s="69"/>
      <c r="G27" s="71"/>
      <c r="H27" s="19">
        <f>H26*D27</f>
        <v>1872</v>
      </c>
      <c r="I27" s="23"/>
    </row>
    <row r="28" spans="1:9" ht="25.15" customHeight="1" x14ac:dyDescent="0.4">
      <c r="A28" s="56" t="s">
        <v>41</v>
      </c>
      <c r="B28" s="56"/>
      <c r="C28" s="56"/>
      <c r="D28" s="56"/>
      <c r="E28" s="56"/>
      <c r="F28" s="56"/>
      <c r="G28" s="56"/>
      <c r="H28" s="20">
        <f>H26+H27</f>
        <v>33072</v>
      </c>
      <c r="I28" s="23"/>
    </row>
    <row r="29" spans="1:9" x14ac:dyDescent="0.25">
      <c r="I29" s="49"/>
    </row>
  </sheetData>
  <mergeCells count="14">
    <mergeCell ref="B2:C2"/>
    <mergeCell ref="A5:G5"/>
    <mergeCell ref="A9:G9"/>
    <mergeCell ref="A12:G12"/>
    <mergeCell ref="A1:H1"/>
    <mergeCell ref="A28:G28"/>
    <mergeCell ref="A15:A21"/>
    <mergeCell ref="B17:B18"/>
    <mergeCell ref="A13:G13"/>
    <mergeCell ref="A22:G22"/>
    <mergeCell ref="A26:G26"/>
    <mergeCell ref="A27:C27"/>
    <mergeCell ref="D27:G27"/>
    <mergeCell ref="A25:G25"/>
  </mergeCells>
  <phoneticPr fontId="20" type="noConversion"/>
  <pageMargins left="0.7" right="0.7" top="0.75" bottom="0.75" header="0.3" footer="0.3"/>
  <pageSetup paperSize="9"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视频部分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刘阳</cp:lastModifiedBy>
  <cp:lastPrinted>2021-09-09T05:37:00Z</cp:lastPrinted>
  <dcterms:created xsi:type="dcterms:W3CDTF">2020-12-15T09:48:00Z</dcterms:created>
  <dcterms:modified xsi:type="dcterms:W3CDTF">2022-09-07T05:59:05Z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1F46E595CC03410880F7384E6A3EFCA5</vt:lpwstr>
  </property>
  <property fmtid="{D5CDD505-2E9C-101B-9397-08002B2CF9AE}" pid="3" name="KSOProductBuildVer">
    <vt:lpwstr>2052-11.1.0.11194</vt:lpwstr>
  </property>
</Properties>
</file>