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费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<sst xmlns="http://schemas.openxmlformats.org/spreadsheetml/2006/main" count="142" uniqueCount="89">
  <si>
    <t>公关类服务费用报价单</t>
  </si>
  <si>
    <t xml:space="preserve">项目名称： </t>
  </si>
  <si>
    <t>美敦力CRDN进博会媒体传播</t>
  </si>
  <si>
    <t>供应商名称：</t>
  </si>
  <si>
    <t>麦田公关</t>
  </si>
  <si>
    <t>联系人：</t>
  </si>
  <si>
    <t>杨思浩</t>
  </si>
  <si>
    <t>联系方式（电话和邮箱）：</t>
  </si>
  <si>
    <t>13468674922 Winnie.yang@ubs-cn.com</t>
  </si>
  <si>
    <t>报价单填写日期：</t>
  </si>
  <si>
    <t>2024.9.26</t>
  </si>
  <si>
    <t>报价有效期：</t>
  </si>
  <si>
    <t>2024.10.26</t>
  </si>
  <si>
    <t>总价：</t>
  </si>
  <si>
    <t>内容</t>
  </si>
  <si>
    <t>总计</t>
  </si>
  <si>
    <t>1</t>
  </si>
  <si>
    <t>服务费</t>
  </si>
  <si>
    <t>2</t>
  </si>
  <si>
    <t>涉及媒体总费用</t>
  </si>
  <si>
    <t>3</t>
  </si>
  <si>
    <t>第三方费用及其他</t>
  </si>
  <si>
    <t>4</t>
  </si>
  <si>
    <t>公关公司差旅费用</t>
  </si>
  <si>
    <t>5</t>
  </si>
  <si>
    <t>税前总价   (Total Fee before tax)</t>
  </si>
  <si>
    <t>6</t>
  </si>
  <si>
    <t xml:space="preserve"> 税率                    (Tax Rate) 0.06</t>
  </si>
  <si>
    <t>7</t>
  </si>
  <si>
    <t>税后总价     (Total Fee after Tax)</t>
  </si>
  <si>
    <t>服务费:</t>
  </si>
  <si>
    <t>#</t>
  </si>
  <si>
    <t>项目管理费</t>
  </si>
  <si>
    <t>项目</t>
  </si>
  <si>
    <t>职位</t>
  </si>
  <si>
    <t>单价（¥）</t>
  </si>
  <si>
    <t>小时</t>
  </si>
  <si>
    <t>小计（¥）</t>
  </si>
  <si>
    <t>客户、媒体平台沟通，包括项目统筹、管理、协调资料收集及沟通（费率卡）</t>
  </si>
  <si>
    <t xml:space="preserve">AM </t>
  </si>
  <si>
    <t xml:space="preserve">Total </t>
  </si>
  <si>
    <t>媒体沟通与管理</t>
  </si>
  <si>
    <t>描述</t>
  </si>
  <si>
    <t>单价</t>
  </si>
  <si>
    <t>数量</t>
  </si>
  <si>
    <t>次数</t>
  </si>
  <si>
    <t>单位</t>
  </si>
  <si>
    <t>媒体发布报告中文（费率卡）</t>
  </si>
  <si>
    <t>word版媒体简报（15家原发媒体报道以内）</t>
  </si>
  <si>
    <t>份</t>
  </si>
  <si>
    <t>媒体购买服务费</t>
  </si>
  <si>
    <t>媒体购买金额</t>
  </si>
  <si>
    <t>服务费比率</t>
  </si>
  <si>
    <t>媒体购买服务费（费率卡）</t>
  </si>
  <si>
    <t>Total Fee before Tax</t>
  </si>
  <si>
    <t>涉及媒体总费用：</t>
  </si>
  <si>
    <t>媒体名称</t>
  </si>
  <si>
    <t>具体内容</t>
  </si>
  <si>
    <t>原价</t>
  </si>
  <si>
    <t>折扣</t>
  </si>
  <si>
    <t>折后价</t>
  </si>
  <si>
    <t>总价</t>
  </si>
  <si>
    <t>Saving</t>
  </si>
  <si>
    <t>备注</t>
  </si>
  <si>
    <t>媒体平台（医疗专业媒体）</t>
  </si>
  <si>
    <t>严道医声</t>
  </si>
  <si>
    <t>公众号头条、视频号</t>
  </si>
  <si>
    <t>采访文稿+视频号发布
（均由甲方提供）</t>
  </si>
  <si>
    <t>Clinic门诊新视野</t>
  </si>
  <si>
    <t>线下视频采访+文稿撰写</t>
  </si>
  <si>
    <t>好医术心学院</t>
  </si>
  <si>
    <t>媒体平台（大众媒体）</t>
  </si>
  <si>
    <t>中国网</t>
  </si>
  <si>
    <t>PC端网站</t>
  </si>
  <si>
    <t>记者到场采访，文稿+视频发布</t>
  </si>
  <si>
    <t>央广网上海</t>
  </si>
  <si>
    <t>记者不到场，文稿发布</t>
  </si>
  <si>
    <t>人民网健康</t>
  </si>
  <si>
    <t>媒体服务类项目总价</t>
  </si>
  <si>
    <t>媒体差旅费用 (如有）</t>
  </si>
  <si>
    <t>具体项目 （交通/住宿/餐饮）</t>
  </si>
  <si>
    <t>具体描述</t>
  </si>
  <si>
    <t>交通</t>
  </si>
  <si>
    <t>餐费</t>
  </si>
  <si>
    <t>媒体差旅类项目总价</t>
  </si>
  <si>
    <t>第三方费用及其他:</t>
  </si>
  <si>
    <t>费用描述</t>
  </si>
  <si>
    <t xml:space="preserve">
</t>
  </si>
  <si>
    <t>公关公司差旅费用（如有）：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</si>
</sst>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&quot; &quot;"/>
    <numFmt numFmtId="178" formatCode="\¥#,##0&quot; &quot;;&quot;(¥&quot;#,##0\)"/>
    <numFmt numFmtId="179" formatCode="#,##0&quot; &quot;;\(#,##0\)"/>
    <numFmt numFmtId="180" formatCode="0.00_);[Red]\(0.00\)"/>
    <numFmt numFmtId="181" formatCode="0.00&quot; &quot;"/>
  </numFmts>
  <fonts count="36">
    <font>
      <sz val="11"/>
      <color indexed="8"/>
      <name val="宋体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u/>
      <sz val="11"/>
      <color indexed="11"/>
      <name val="宋体"/>
      <charset val="134"/>
    </font>
    <font>
      <b/>
      <sz val="12"/>
      <color indexed="12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2"/>
      <color theme="0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b/>
      <i/>
      <sz val="12"/>
      <color indexed="8"/>
      <name val="微软雅黑"/>
      <charset val="134"/>
    </font>
    <font>
      <b/>
      <i/>
      <sz val="12"/>
      <color theme="0"/>
      <name val="微软雅黑"/>
      <charset val="134"/>
    </font>
    <font>
      <sz val="10"/>
      <color rgb="FF000000"/>
      <name val="微软雅黑"/>
      <charset val="134"/>
    </font>
    <font>
      <sz val="11"/>
      <color theme="0"/>
      <name val="宋体"/>
      <charset val="134"/>
    </font>
    <font>
      <sz val="11"/>
      <name val="宋体"/>
      <charset val="134"/>
    </font>
    <font>
      <b/>
      <sz val="12"/>
      <color indexed="14"/>
      <name val="微软雅黑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10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10"/>
      </left>
      <right/>
      <top style="medium">
        <color auto="1"/>
      </top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auto="1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7" borderId="8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3" applyNumberFormat="0" applyFill="0" applyAlignment="0" applyProtection="0">
      <alignment vertical="center"/>
    </xf>
    <xf numFmtId="0" fontId="23" fillId="0" borderId="83" applyNumberFormat="0" applyFill="0" applyAlignment="0" applyProtection="0">
      <alignment vertical="center"/>
    </xf>
    <xf numFmtId="0" fontId="24" fillId="0" borderId="8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85" applyNumberFormat="0" applyAlignment="0" applyProtection="0">
      <alignment vertical="center"/>
    </xf>
    <xf numFmtId="0" fontId="26" fillId="9" borderId="86" applyNumberFormat="0" applyAlignment="0" applyProtection="0">
      <alignment vertical="center"/>
    </xf>
    <xf numFmtId="0" fontId="27" fillId="9" borderId="85" applyNumberFormat="0" applyAlignment="0" applyProtection="0">
      <alignment vertical="center"/>
    </xf>
    <xf numFmtId="0" fontId="28" fillId="10" borderId="87" applyNumberFormat="0" applyAlignment="0" applyProtection="0">
      <alignment vertical="center"/>
    </xf>
    <xf numFmtId="0" fontId="29" fillId="0" borderId="88" applyNumberFormat="0" applyFill="0" applyAlignment="0" applyProtection="0">
      <alignment vertical="center"/>
    </xf>
    <xf numFmtId="0" fontId="30" fillId="0" borderId="89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200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/>
    </xf>
    <xf numFmtId="0" fontId="0" fillId="2" borderId="5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/>
    <xf numFmtId="0" fontId="2" fillId="2" borderId="9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left" vertical="center"/>
    </xf>
    <xf numFmtId="0" fontId="0" fillId="2" borderId="11" xfId="0" applyFont="1" applyFill="1" applyBorder="1" applyAlignment="1"/>
    <xf numFmtId="0" fontId="2" fillId="2" borderId="11" xfId="0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176" fontId="1" fillId="2" borderId="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right" vertical="center"/>
    </xf>
    <xf numFmtId="176" fontId="1" fillId="2" borderId="20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49" fontId="7" fillId="4" borderId="22" xfId="0" applyNumberFormat="1" applyFont="1" applyFill="1" applyBorder="1" applyAlignment="1">
      <alignment horizontal="left" vertical="center"/>
    </xf>
    <xf numFmtId="49" fontId="7" fillId="4" borderId="23" xfId="0" applyNumberFormat="1" applyFont="1" applyFill="1" applyBorder="1" applyAlignment="1">
      <alignment horizontal="left" vertical="center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25" xfId="0" applyNumberFormat="1" applyFont="1" applyFill="1" applyBorder="1" applyAlignment="1">
      <alignment horizontal="left" vertical="center"/>
    </xf>
    <xf numFmtId="49" fontId="6" fillId="0" borderId="26" xfId="0" applyNumberFormat="1" applyFont="1" applyFill="1" applyBorder="1" applyAlignment="1">
      <alignment horizontal="left" vertical="center"/>
    </xf>
    <xf numFmtId="49" fontId="6" fillId="0" borderId="27" xfId="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right" vertical="center"/>
    </xf>
    <xf numFmtId="49" fontId="1" fillId="0" borderId="5" xfId="0" applyNumberFormat="1" applyFont="1" applyFill="1" applyBorder="1" applyAlignment="1">
      <alignment horizontal="right" vertical="center"/>
    </xf>
    <xf numFmtId="49" fontId="6" fillId="0" borderId="14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2" fillId="2" borderId="15" xfId="0" applyNumberFormat="1" applyFont="1" applyFill="1" applyBorder="1" applyAlignment="1">
      <alignment horizontal="center" vertical="center" wrapText="1"/>
    </xf>
    <xf numFmtId="9" fontId="2" fillId="2" borderId="6" xfId="0" applyNumberFormat="1" applyFont="1" applyFill="1" applyBorder="1" applyAlignment="1">
      <alignment horizontal="center" vertical="center"/>
    </xf>
    <xf numFmtId="49" fontId="1" fillId="5" borderId="16" xfId="0" applyNumberFormat="1" applyFont="1" applyFill="1" applyBorder="1" applyAlignment="1">
      <alignment horizontal="right" vertical="center"/>
    </xf>
    <xf numFmtId="49" fontId="1" fillId="5" borderId="20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right" vertical="center"/>
    </xf>
    <xf numFmtId="49" fontId="7" fillId="4" borderId="32" xfId="0" applyNumberFormat="1" applyFont="1" applyFill="1" applyBorder="1" applyAlignment="1">
      <alignment horizontal="left" vertical="center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left" vertical="center" wrapText="1"/>
    </xf>
    <xf numFmtId="0" fontId="0" fillId="2" borderId="5" xfId="0" applyFont="1" applyFill="1" applyBorder="1" applyAlignment="1"/>
    <xf numFmtId="0" fontId="0" fillId="2" borderId="33" xfId="0" applyFont="1" applyFill="1" applyBorder="1" applyAlignment="1"/>
    <xf numFmtId="0" fontId="0" fillId="2" borderId="34" xfId="0" applyFont="1" applyFill="1" applyBorder="1" applyAlignment="1"/>
    <xf numFmtId="49" fontId="9" fillId="2" borderId="5" xfId="0" applyNumberFormat="1" applyFont="1" applyFill="1" applyBorder="1" applyAlignment="1">
      <alignment horizontal="center" vertical="center" wrapText="1"/>
    </xf>
    <xf numFmtId="178" fontId="2" fillId="2" borderId="5" xfId="0" applyNumberFormat="1" applyFont="1" applyFill="1" applyBorder="1" applyAlignment="1">
      <alignment horizontal="center" vertical="center"/>
    </xf>
    <xf numFmtId="178" fontId="2" fillId="2" borderId="3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5" fontId="2" fillId="2" borderId="5" xfId="0" applyNumberFormat="1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left" vertical="center" wrapText="1"/>
    </xf>
    <xf numFmtId="0" fontId="0" fillId="2" borderId="36" xfId="0" applyFont="1" applyFill="1" applyBorder="1" applyAlignment="1"/>
    <xf numFmtId="0" fontId="0" fillId="2" borderId="37" xfId="0" applyFont="1" applyFill="1" applyBorder="1" applyAlignment="1"/>
    <xf numFmtId="0" fontId="0" fillId="2" borderId="38" xfId="0" applyFont="1" applyFill="1" applyBorder="1" applyAlignment="1"/>
    <xf numFmtId="49" fontId="2" fillId="2" borderId="24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/>
    </xf>
    <xf numFmtId="5" fontId="2" fillId="2" borderId="26" xfId="0" applyNumberFormat="1" applyFont="1" applyFill="1" applyBorder="1" applyAlignment="1">
      <alignment horizontal="center" vertical="center"/>
    </xf>
    <xf numFmtId="0" fontId="2" fillId="2" borderId="26" xfId="0" applyNumberFormat="1" applyFont="1" applyFill="1" applyBorder="1" applyAlignment="1">
      <alignment horizontal="center" vertical="center"/>
    </xf>
    <xf numFmtId="178" fontId="2" fillId="2" borderId="39" xfId="0" applyNumberFormat="1" applyFont="1" applyFill="1" applyBorder="1" applyAlignment="1">
      <alignment horizontal="center" vertical="center"/>
    </xf>
    <xf numFmtId="0" fontId="0" fillId="2" borderId="40" xfId="0" applyFont="1" applyFill="1" applyBorder="1" applyAlignment="1"/>
    <xf numFmtId="49" fontId="1" fillId="2" borderId="14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49" fontId="10" fillId="2" borderId="41" xfId="0" applyNumberFormat="1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49" fontId="2" fillId="2" borderId="33" xfId="0" applyNumberFormat="1" applyFont="1" applyFill="1" applyBorder="1" applyAlignment="1">
      <alignment horizontal="center"/>
    </xf>
    <xf numFmtId="0" fontId="0" fillId="2" borderId="42" xfId="0" applyFont="1" applyFill="1" applyBorder="1" applyAlignment="1"/>
    <xf numFmtId="49" fontId="1" fillId="2" borderId="41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49" fontId="6" fillId="6" borderId="43" xfId="0" applyNumberFormat="1" applyFont="1" applyFill="1" applyBorder="1" applyAlignment="1">
      <alignment horizontal="right" vertical="center" wrapText="1"/>
    </xf>
    <xf numFmtId="0" fontId="6" fillId="6" borderId="18" xfId="0" applyFont="1" applyFill="1" applyBorder="1" applyAlignment="1">
      <alignment horizontal="right" vertical="center" wrapText="1"/>
    </xf>
    <xf numFmtId="49" fontId="1" fillId="2" borderId="21" xfId="0" applyNumberFormat="1" applyFont="1" applyFill="1" applyBorder="1" applyAlignment="1">
      <alignment horizontal="center" vertical="center"/>
    </xf>
    <xf numFmtId="179" fontId="0" fillId="2" borderId="0" xfId="0" applyNumberFormat="1" applyFont="1" applyFill="1" applyBorder="1" applyAlignment="1"/>
    <xf numFmtId="49" fontId="11" fillId="4" borderId="22" xfId="0" applyNumberFormat="1" applyFont="1" applyFill="1" applyBorder="1" applyAlignment="1">
      <alignment horizontal="left" vertical="center" wrapText="1"/>
    </xf>
    <xf numFmtId="49" fontId="11" fillId="4" borderId="23" xfId="0" applyNumberFormat="1" applyFont="1" applyFill="1" applyBorder="1" applyAlignment="1">
      <alignment horizontal="left" vertical="center" wrapText="1"/>
    </xf>
    <xf numFmtId="49" fontId="11" fillId="4" borderId="44" xfId="0" applyNumberFormat="1" applyFont="1" applyFill="1" applyBorder="1" applyAlignment="1">
      <alignment horizontal="left" vertical="center" wrapText="1"/>
    </xf>
    <xf numFmtId="49" fontId="6" fillId="0" borderId="26" xfId="0" applyNumberFormat="1" applyFont="1" applyFill="1" applyBorder="1" applyAlignment="1">
      <alignment vertical="center"/>
    </xf>
    <xf numFmtId="49" fontId="6" fillId="0" borderId="26" xfId="0" applyNumberFormat="1" applyFont="1" applyFill="1" applyBorder="1" applyAlignment="1">
      <alignment horizontal="center"/>
    </xf>
    <xf numFmtId="49" fontId="6" fillId="0" borderId="26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 wrapText="1"/>
    </xf>
    <xf numFmtId="49" fontId="2" fillId="2" borderId="45" xfId="0" applyNumberFormat="1" applyFont="1" applyFill="1" applyBorder="1" applyAlignment="1">
      <alignment horizontal="center" vertical="center"/>
    </xf>
    <xf numFmtId="180" fontId="6" fillId="6" borderId="46" xfId="0" applyNumberFormat="1" applyFont="1" applyFill="1" applyBorder="1" applyAlignment="1">
      <alignment horizontal="center" vertical="center" wrapText="1"/>
    </xf>
    <xf numFmtId="180" fontId="6" fillId="6" borderId="47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49" fontId="11" fillId="4" borderId="48" xfId="0" applyNumberFormat="1" applyFont="1" applyFill="1" applyBorder="1" applyAlignment="1">
      <alignment horizontal="left" vertical="center" wrapText="1"/>
    </xf>
    <xf numFmtId="0" fontId="13" fillId="4" borderId="49" xfId="0" applyFont="1" applyFill="1" applyBorder="1" applyAlignment="1">
      <alignment vertical="center"/>
    </xf>
    <xf numFmtId="49" fontId="11" fillId="4" borderId="49" xfId="0" applyNumberFormat="1" applyFont="1" applyFill="1" applyBorder="1" applyAlignment="1">
      <alignment horizontal="left" vertical="center" wrapText="1"/>
    </xf>
    <xf numFmtId="49" fontId="11" fillId="4" borderId="50" xfId="0" applyNumberFormat="1" applyFont="1" applyFill="1" applyBorder="1" applyAlignment="1">
      <alignment horizontal="left" vertical="center" wrapText="1"/>
    </xf>
    <xf numFmtId="49" fontId="6" fillId="0" borderId="1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/>
    </xf>
    <xf numFmtId="0" fontId="6" fillId="0" borderId="51" xfId="0" applyFont="1" applyFill="1" applyBorder="1" applyAlignment="1">
      <alignment horizontal="center"/>
    </xf>
    <xf numFmtId="178" fontId="8" fillId="0" borderId="5" xfId="0" applyNumberFormat="1" applyFont="1" applyFill="1" applyBorder="1" applyAlignment="1">
      <alignment horizontal="center" vertical="center"/>
    </xf>
    <xf numFmtId="178" fontId="8" fillId="0" borderId="33" xfId="0" applyNumberFormat="1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vertical="center"/>
    </xf>
    <xf numFmtId="49" fontId="8" fillId="0" borderId="24" xfId="0" applyNumberFormat="1" applyFont="1" applyFill="1" applyBorder="1" applyAlignment="1">
      <alignment horizontal="center" vertical="center" wrapText="1"/>
    </xf>
    <xf numFmtId="49" fontId="8" fillId="0" borderId="53" xfId="0" applyNumberFormat="1" applyFont="1" applyFill="1" applyBorder="1" applyAlignment="1">
      <alignment horizontal="center" vertical="center"/>
    </xf>
    <xf numFmtId="180" fontId="6" fillId="6" borderId="54" xfId="0" applyNumberFormat="1" applyFont="1" applyFill="1" applyBorder="1" applyAlignment="1">
      <alignment horizontal="center" vertical="center" wrapText="1"/>
    </xf>
    <xf numFmtId="180" fontId="14" fillId="6" borderId="55" xfId="0" applyNumberFormat="1" applyFont="1" applyFill="1" applyBorder="1" applyAlignment="1">
      <alignment vertical="center"/>
    </xf>
    <xf numFmtId="0" fontId="0" fillId="2" borderId="56" xfId="0" applyFont="1" applyFill="1" applyBorder="1" applyAlignment="1"/>
    <xf numFmtId="0" fontId="0" fillId="2" borderId="57" xfId="0" applyFont="1" applyFill="1" applyBorder="1" applyAlignment="1"/>
    <xf numFmtId="0" fontId="2" fillId="2" borderId="15" xfId="0" applyFont="1" applyFill="1" applyBorder="1" applyAlignment="1">
      <alignment horizontal="center"/>
    </xf>
    <xf numFmtId="181" fontId="2" fillId="2" borderId="58" xfId="0" applyNumberFormat="1" applyFont="1" applyFill="1" applyBorder="1" applyAlignment="1">
      <alignment horizontal="center" vertical="center"/>
    </xf>
    <xf numFmtId="181" fontId="2" fillId="2" borderId="0" xfId="0" applyNumberFormat="1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0" fontId="15" fillId="2" borderId="60" xfId="0" applyFont="1" applyFill="1" applyBorder="1" applyAlignment="1">
      <alignment horizontal="center" vertical="center"/>
    </xf>
    <xf numFmtId="176" fontId="2" fillId="2" borderId="61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176" fontId="2" fillId="2" borderId="62" xfId="0" applyNumberFormat="1" applyFont="1" applyFill="1" applyBorder="1" applyAlignment="1">
      <alignment horizontal="center" vertical="center"/>
    </xf>
    <xf numFmtId="176" fontId="1" fillId="2" borderId="61" xfId="0" applyNumberFormat="1" applyFont="1" applyFill="1" applyBorder="1" applyAlignment="1">
      <alignment horizontal="center" vertical="center"/>
    </xf>
    <xf numFmtId="176" fontId="1" fillId="2" borderId="63" xfId="0" applyNumberFormat="1" applyFont="1" applyFill="1" applyBorder="1" applyAlignment="1">
      <alignment horizontal="center" vertical="center"/>
    </xf>
    <xf numFmtId="49" fontId="7" fillId="4" borderId="44" xfId="0" applyNumberFormat="1" applyFont="1" applyFill="1" applyBorder="1" applyAlignment="1">
      <alignment horizontal="left" vertical="center"/>
    </xf>
    <xf numFmtId="49" fontId="6" fillId="0" borderId="64" xfId="0" applyNumberFormat="1" applyFont="1" applyFill="1" applyBorder="1" applyAlignment="1">
      <alignment horizontal="left" vertical="center"/>
    </xf>
    <xf numFmtId="49" fontId="8" fillId="0" borderId="6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9" fontId="2" fillId="2" borderId="65" xfId="0" applyNumberFormat="1" applyFont="1" applyFill="1" applyBorder="1" applyAlignment="1">
      <alignment horizontal="center" vertical="center"/>
    </xf>
    <xf numFmtId="176" fontId="1" fillId="0" borderId="6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9" fontId="14" fillId="0" borderId="65" xfId="0" applyNumberFormat="1" applyFont="1" applyFill="1" applyBorder="1" applyAlignment="1">
      <alignment vertical="center"/>
    </xf>
    <xf numFmtId="9" fontId="2" fillId="2" borderId="7" xfId="0" applyNumberFormat="1" applyFont="1" applyFill="1" applyBorder="1" applyAlignment="1">
      <alignment horizontal="center" vertical="center"/>
    </xf>
    <xf numFmtId="9" fontId="2" fillId="2" borderId="15" xfId="0" applyNumberFormat="1" applyFont="1" applyFill="1" applyBorder="1" applyAlignment="1">
      <alignment horizontal="center" vertical="center"/>
    </xf>
    <xf numFmtId="180" fontId="1" fillId="0" borderId="65" xfId="0" applyNumberFormat="1" applyFont="1" applyFill="1" applyBorder="1" applyAlignment="1">
      <alignment horizontal="center" vertical="center"/>
    </xf>
    <xf numFmtId="180" fontId="1" fillId="5" borderId="66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Border="1" applyAlignment="1">
      <alignment vertical="center"/>
    </xf>
    <xf numFmtId="49" fontId="8" fillId="0" borderId="65" xfId="0" applyNumberFormat="1" applyFont="1" applyFill="1" applyBorder="1" applyAlignment="1">
      <alignment horizontal="center" vertical="center" wrapText="1"/>
    </xf>
    <xf numFmtId="0" fontId="0" fillId="2" borderId="67" xfId="0" applyFont="1" applyFill="1" applyBorder="1" applyAlignment="1"/>
    <xf numFmtId="49" fontId="9" fillId="2" borderId="68" xfId="0" applyNumberFormat="1" applyFont="1" applyFill="1" applyBorder="1" applyAlignment="1">
      <alignment horizontal="center" vertical="center" wrapText="1"/>
    </xf>
    <xf numFmtId="49" fontId="2" fillId="2" borderId="69" xfId="0" applyNumberFormat="1" applyFont="1" applyFill="1" applyBorder="1" applyAlignment="1">
      <alignment horizontal="center" vertical="center" wrapText="1"/>
    </xf>
    <xf numFmtId="0" fontId="0" fillId="2" borderId="70" xfId="0" applyFont="1" applyFill="1" applyBorder="1" applyAlignment="1"/>
    <xf numFmtId="178" fontId="2" fillId="2" borderId="26" xfId="0" applyNumberFormat="1" applyFont="1" applyFill="1" applyBorder="1" applyAlignment="1">
      <alignment horizontal="center" vertical="center"/>
    </xf>
    <xf numFmtId="180" fontId="2" fillId="2" borderId="5" xfId="0" applyNumberFormat="1" applyFont="1" applyFill="1" applyBorder="1" applyAlignment="1">
      <alignment horizontal="center" vertical="center"/>
    </xf>
    <xf numFmtId="180" fontId="0" fillId="2" borderId="5" xfId="0" applyNumberFormat="1" applyFont="1" applyFill="1" applyBorder="1" applyAlignment="1"/>
    <xf numFmtId="0" fontId="10" fillId="2" borderId="9" xfId="0" applyFont="1" applyFill="1" applyBorder="1" applyAlignment="1">
      <alignment horizontal="left" vertical="center" wrapText="1"/>
    </xf>
    <xf numFmtId="0" fontId="10" fillId="2" borderId="71" xfId="0" applyFont="1" applyFill="1" applyBorder="1" applyAlignment="1">
      <alignment horizontal="left" vertical="center" wrapText="1"/>
    </xf>
    <xf numFmtId="49" fontId="8" fillId="0" borderId="72" xfId="0" applyNumberFormat="1" applyFont="1" applyFill="1" applyBorder="1" applyAlignment="1">
      <alignment horizontal="center" vertical="center" wrapText="1"/>
    </xf>
    <xf numFmtId="0" fontId="2" fillId="2" borderId="71" xfId="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/>
    </xf>
    <xf numFmtId="0" fontId="0" fillId="2" borderId="73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2" borderId="71" xfId="0" applyFont="1" applyFill="1" applyBorder="1" applyAlignment="1"/>
    <xf numFmtId="0" fontId="1" fillId="2" borderId="15" xfId="0" applyFont="1" applyFill="1" applyBorder="1" applyAlignment="1">
      <alignment horizontal="right" vertical="center" wrapText="1"/>
    </xf>
    <xf numFmtId="178" fontId="2" fillId="2" borderId="72" xfId="0" applyNumberFormat="1" applyFont="1" applyFill="1" applyBorder="1" applyAlignment="1">
      <alignment horizontal="center" vertical="center"/>
    </xf>
    <xf numFmtId="0" fontId="6" fillId="6" borderId="74" xfId="0" applyFont="1" applyFill="1" applyBorder="1" applyAlignment="1">
      <alignment horizontal="right" vertical="center" wrapText="1"/>
    </xf>
    <xf numFmtId="180" fontId="6" fillId="6" borderId="19" xfId="0" applyNumberFormat="1" applyFont="1" applyFill="1" applyBorder="1" applyAlignment="1">
      <alignment horizontal="center" vertical="center" wrapText="1"/>
    </xf>
    <xf numFmtId="179" fontId="6" fillId="0" borderId="75" xfId="0" applyNumberFormat="1" applyFont="1" applyFill="1" applyBorder="1" applyAlignment="1">
      <alignment horizontal="center" vertical="center"/>
    </xf>
    <xf numFmtId="179" fontId="6" fillId="0" borderId="76" xfId="0" applyNumberFormat="1" applyFont="1" applyFill="1" applyBorder="1" applyAlignment="1">
      <alignment horizontal="center" vertical="center"/>
    </xf>
    <xf numFmtId="179" fontId="2" fillId="2" borderId="0" xfId="0" applyNumberFormat="1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180" fontId="6" fillId="6" borderId="79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2" borderId="80" xfId="0" applyFont="1" applyFill="1" applyBorder="1" applyAlignment="1">
      <alignment horizontal="center" vertical="center"/>
    </xf>
    <xf numFmtId="0" fontId="0" fillId="2" borderId="80" xfId="0" applyFont="1" applyFill="1" applyBorder="1" applyAlignment="1"/>
    <xf numFmtId="0" fontId="0" fillId="2" borderId="8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FF"/>
      <rgbColor rgb="009BBB59"/>
      <rgbColor rgb="0017375D"/>
      <rgbColor rgb="00FF0000"/>
      <rgbColor rgb="00EAF1DD"/>
      <rgbColor rgb="00C2D69A"/>
      <rgbColor rgb="00388194"/>
      <rgbColor rgb="004D5D2C"/>
      <rgbColor rgb="00EEECE1"/>
      <rgbColor rgb="001F375A"/>
      <rgbColor rgb="00538ED5"/>
      <rgbColor rgb="007891B0"/>
      <rgbColor rgb="00D2DBE5"/>
      <rgbColor rgb="00A7A7A7"/>
      <rgbColor rgb="000F243E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EEEC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61"/>
  <sheetViews>
    <sheetView showGridLines="0" tabSelected="1" zoomScale="70" zoomScaleNormal="70" topLeftCell="A9" workbookViewId="0">
      <selection activeCell="Q40" sqref="Q40"/>
    </sheetView>
  </sheetViews>
  <sheetFormatPr defaultColWidth="8.83333333333333" defaultRowHeight="17.25" customHeight="1"/>
  <cols>
    <col min="2" max="2" width="5.34166666666667" style="1" customWidth="1"/>
    <col min="3" max="3" width="45.875" style="1" customWidth="1"/>
    <col min="4" max="4" width="30.8583333333333" style="1" customWidth="1"/>
    <col min="5" max="5" width="11.5" style="1" customWidth="1"/>
    <col min="6" max="7" width="11.175" style="1" customWidth="1"/>
    <col min="8" max="8" width="11.5" style="1" customWidth="1"/>
    <col min="9" max="9" width="10.675" style="1" customWidth="1"/>
    <col min="10" max="10" width="9.275" style="1" customWidth="1"/>
    <col min="11" max="11" width="14.65" style="1" customWidth="1"/>
    <col min="12" max="12" width="12" style="1" customWidth="1"/>
    <col min="13" max="13" width="23.3833333333333" style="1" customWidth="1"/>
    <col min="14" max="257" width="8.85833333333333" style="1" customWidth="1"/>
  </cols>
  <sheetData>
    <row r="1" ht="18" customHeight="1" spans="2:13">
      <c r="B1" s="2" t="s">
        <v>0</v>
      </c>
      <c r="C1" s="3"/>
      <c r="D1" s="3"/>
      <c r="E1" s="4"/>
      <c r="F1" s="3"/>
      <c r="G1" s="3"/>
      <c r="H1" s="3"/>
      <c r="I1" s="4"/>
      <c r="J1" s="3"/>
      <c r="K1" s="3"/>
      <c r="L1" s="4"/>
      <c r="M1" s="143"/>
    </row>
    <row r="2" ht="17" customHeight="1" spans="2:13">
      <c r="B2" s="5"/>
      <c r="C2" s="6"/>
      <c r="D2" s="6"/>
      <c r="E2" s="7"/>
      <c r="F2" s="6"/>
      <c r="G2" s="6"/>
      <c r="H2" s="6"/>
      <c r="I2" s="7"/>
      <c r="J2" s="6"/>
      <c r="K2" s="6"/>
      <c r="L2" s="42"/>
      <c r="M2" s="144"/>
    </row>
    <row r="3" ht="18" customHeight="1" spans="2:13">
      <c r="B3" s="8" t="s">
        <v>1</v>
      </c>
      <c r="C3" s="9"/>
      <c r="D3" s="10" t="s">
        <v>2</v>
      </c>
      <c r="E3" s="11"/>
      <c r="F3" s="11"/>
      <c r="G3" s="11"/>
      <c r="H3" s="11"/>
      <c r="I3" s="11"/>
      <c r="J3" s="11"/>
      <c r="K3" s="145"/>
      <c r="L3" s="146"/>
      <c r="M3" s="144"/>
    </row>
    <row r="4" ht="17" customHeight="1" spans="2:13">
      <c r="B4" s="8" t="s">
        <v>3</v>
      </c>
      <c r="C4" s="9"/>
      <c r="D4" s="10" t="s">
        <v>4</v>
      </c>
      <c r="E4" s="11"/>
      <c r="F4" s="11"/>
      <c r="G4" s="11"/>
      <c r="H4" s="11"/>
      <c r="I4" s="11"/>
      <c r="J4" s="11"/>
      <c r="K4" s="145"/>
      <c r="L4" s="146"/>
      <c r="M4" s="144"/>
    </row>
    <row r="5" ht="17" customHeight="1" spans="2:13">
      <c r="B5" s="8" t="s">
        <v>5</v>
      </c>
      <c r="C5" s="9"/>
      <c r="D5" s="10" t="s">
        <v>6</v>
      </c>
      <c r="E5" s="11"/>
      <c r="F5" s="11"/>
      <c r="G5" s="11"/>
      <c r="H5" s="11"/>
      <c r="I5" s="11"/>
      <c r="J5" s="11"/>
      <c r="K5" s="145"/>
      <c r="L5" s="146"/>
      <c r="M5" s="144"/>
    </row>
    <row r="6" ht="17" customHeight="1" spans="2:13">
      <c r="B6" s="8" t="s">
        <v>7</v>
      </c>
      <c r="C6" s="9"/>
      <c r="D6" s="12" t="s">
        <v>8</v>
      </c>
      <c r="E6" s="11"/>
      <c r="F6" s="11"/>
      <c r="G6" s="11"/>
      <c r="H6" s="11"/>
      <c r="I6" s="11"/>
      <c r="J6" s="11"/>
      <c r="K6" s="145"/>
      <c r="L6" s="146"/>
      <c r="M6" s="144"/>
    </row>
    <row r="7" ht="20" customHeight="1" spans="2:13">
      <c r="B7" s="8" t="s">
        <v>9</v>
      </c>
      <c r="C7" s="9"/>
      <c r="D7" s="13" t="s">
        <v>10</v>
      </c>
      <c r="E7" s="11"/>
      <c r="F7" s="11"/>
      <c r="G7" s="11"/>
      <c r="H7" s="11"/>
      <c r="I7" s="11"/>
      <c r="J7" s="11"/>
      <c r="K7" s="145"/>
      <c r="L7" s="146"/>
      <c r="M7" s="144"/>
    </row>
    <row r="8" ht="17" customHeight="1" spans="2:13">
      <c r="B8" s="8" t="s">
        <v>11</v>
      </c>
      <c r="C8" s="9"/>
      <c r="D8" s="13" t="s">
        <v>12</v>
      </c>
      <c r="E8" s="11"/>
      <c r="F8" s="11"/>
      <c r="G8" s="11"/>
      <c r="H8" s="11"/>
      <c r="I8" s="11"/>
      <c r="J8" s="11"/>
      <c r="K8" s="145"/>
      <c r="L8" s="146"/>
      <c r="M8" s="144"/>
    </row>
    <row r="9" ht="18" customHeight="1" spans="2:13">
      <c r="B9" s="14"/>
      <c r="C9" s="15"/>
      <c r="D9" s="15"/>
      <c r="E9" s="16"/>
      <c r="F9" s="15"/>
      <c r="G9" s="15"/>
      <c r="H9" s="15"/>
      <c r="I9" s="16"/>
      <c r="J9" s="15"/>
      <c r="K9" s="15"/>
      <c r="L9" s="147"/>
      <c r="M9" s="144"/>
    </row>
    <row r="10" ht="18" customHeight="1" spans="2:13">
      <c r="B10" s="17" t="s">
        <v>13</v>
      </c>
      <c r="C10" s="18"/>
      <c r="D10" s="18"/>
      <c r="E10" s="19"/>
      <c r="F10" s="18"/>
      <c r="G10" s="18"/>
      <c r="H10" s="18"/>
      <c r="I10" s="19"/>
      <c r="J10" s="18"/>
      <c r="K10" s="18"/>
      <c r="L10" s="42"/>
      <c r="M10" s="144"/>
    </row>
    <row r="11" ht="18" customHeight="1" spans="2:13">
      <c r="B11" s="20" t="s">
        <v>14</v>
      </c>
      <c r="C11" s="21"/>
      <c r="D11" s="21"/>
      <c r="E11" s="21"/>
      <c r="F11" s="21"/>
      <c r="G11" s="21"/>
      <c r="H11" s="22" t="s">
        <v>15</v>
      </c>
      <c r="I11" s="21"/>
      <c r="J11" s="21"/>
      <c r="K11" s="148"/>
      <c r="L11" s="149"/>
      <c r="M11" s="144"/>
    </row>
    <row r="12" ht="18" customHeight="1" spans="2:13">
      <c r="B12" s="23" t="s">
        <v>16</v>
      </c>
      <c r="C12" s="24" t="s">
        <v>17</v>
      </c>
      <c r="D12" s="25"/>
      <c r="E12" s="25"/>
      <c r="F12" s="25"/>
      <c r="G12" s="25"/>
      <c r="H12" s="26">
        <f>M32</f>
        <v>50910</v>
      </c>
      <c r="I12" s="26"/>
      <c r="J12" s="26"/>
      <c r="K12" s="150"/>
      <c r="L12" s="149"/>
      <c r="M12" s="144"/>
    </row>
    <row r="13" ht="20" customHeight="1" spans="2:13">
      <c r="B13" s="23" t="s">
        <v>18</v>
      </c>
      <c r="C13" s="24" t="s">
        <v>19</v>
      </c>
      <c r="D13" s="25"/>
      <c r="E13" s="25"/>
      <c r="F13" s="25"/>
      <c r="G13" s="25"/>
      <c r="H13" s="26">
        <f>K50</f>
        <v>101500</v>
      </c>
      <c r="I13" s="26"/>
      <c r="J13" s="26"/>
      <c r="K13" s="150"/>
      <c r="L13" s="149"/>
      <c r="M13" s="144"/>
    </row>
    <row r="14" ht="20" customHeight="1" spans="2:13">
      <c r="B14" s="23" t="s">
        <v>20</v>
      </c>
      <c r="C14" s="24" t="s">
        <v>21</v>
      </c>
      <c r="D14" s="25"/>
      <c r="E14" s="25"/>
      <c r="F14" s="25"/>
      <c r="G14" s="25"/>
      <c r="H14" s="26">
        <f>F54</f>
        <v>0</v>
      </c>
      <c r="I14" s="26"/>
      <c r="J14" s="26"/>
      <c r="K14" s="150"/>
      <c r="L14" s="149"/>
      <c r="M14" s="144"/>
    </row>
    <row r="15" ht="18" customHeight="1" spans="2:13">
      <c r="B15" s="23" t="s">
        <v>22</v>
      </c>
      <c r="C15" s="27" t="s">
        <v>23</v>
      </c>
      <c r="D15" s="28"/>
      <c r="E15" s="28"/>
      <c r="F15" s="29"/>
      <c r="G15" s="25"/>
      <c r="H15" s="30">
        <f>G61</f>
        <v>0</v>
      </c>
      <c r="I15" s="151"/>
      <c r="J15" s="151"/>
      <c r="K15" s="152"/>
      <c r="L15" s="149"/>
      <c r="M15" s="144"/>
    </row>
    <row r="16" ht="18" customHeight="1" spans="2:13">
      <c r="B16" s="23" t="s">
        <v>24</v>
      </c>
      <c r="C16" s="31" t="s">
        <v>25</v>
      </c>
      <c r="D16" s="32"/>
      <c r="E16" s="32"/>
      <c r="F16" s="32"/>
      <c r="G16" s="32"/>
      <c r="H16" s="33">
        <f>SUM(H12:H15)</f>
        <v>152410</v>
      </c>
      <c r="I16" s="33"/>
      <c r="J16" s="33"/>
      <c r="K16" s="153"/>
      <c r="L16" s="149"/>
      <c r="M16" s="144"/>
    </row>
    <row r="17" ht="18" customHeight="1" spans="2:13">
      <c r="B17" s="23" t="s">
        <v>26</v>
      </c>
      <c r="C17" s="31" t="s">
        <v>27</v>
      </c>
      <c r="D17" s="32"/>
      <c r="E17" s="32"/>
      <c r="F17" s="32"/>
      <c r="G17" s="32"/>
      <c r="H17" s="33">
        <f>H16*0.06</f>
        <v>9144.6</v>
      </c>
      <c r="I17" s="33"/>
      <c r="J17" s="33"/>
      <c r="K17" s="153"/>
      <c r="L17" s="149"/>
      <c r="M17" s="144"/>
    </row>
    <row r="18" ht="18" customHeight="1" spans="2:13">
      <c r="B18" s="34" t="s">
        <v>28</v>
      </c>
      <c r="C18" s="35" t="s">
        <v>29</v>
      </c>
      <c r="D18" s="36"/>
      <c r="E18" s="36"/>
      <c r="F18" s="37"/>
      <c r="G18" s="38"/>
      <c r="H18" s="39">
        <f>SUM(H16:K17)</f>
        <v>161554.6</v>
      </c>
      <c r="I18" s="39"/>
      <c r="J18" s="39"/>
      <c r="K18" s="154"/>
      <c r="L18" s="149"/>
      <c r="M18" s="144"/>
    </row>
    <row r="19" ht="18" customHeight="1" spans="2:13">
      <c r="B19" s="40"/>
      <c r="C19" s="41"/>
      <c r="D19" s="41"/>
      <c r="E19" s="42"/>
      <c r="F19" s="41"/>
      <c r="G19" s="41"/>
      <c r="H19" s="41"/>
      <c r="I19" s="42"/>
      <c r="J19" s="41"/>
      <c r="K19" s="110"/>
      <c r="L19" s="42"/>
      <c r="M19" s="144"/>
    </row>
    <row r="20" ht="18" customHeight="1" spans="2:13">
      <c r="B20" s="43" t="s">
        <v>30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155"/>
    </row>
    <row r="21" ht="18" customHeight="1" spans="2:13">
      <c r="B21" s="45" t="s">
        <v>31</v>
      </c>
      <c r="C21" s="46" t="s">
        <v>32</v>
      </c>
      <c r="D21" s="47"/>
      <c r="E21" s="47"/>
      <c r="F21" s="47"/>
      <c r="G21" s="48"/>
      <c r="H21" s="49"/>
      <c r="I21" s="46"/>
      <c r="J21" s="48"/>
      <c r="K21" s="49"/>
      <c r="L21" s="46"/>
      <c r="M21" s="156"/>
    </row>
    <row r="22" ht="30.95" customHeight="1" spans="2:13">
      <c r="B22" s="50"/>
      <c r="C22" s="51" t="s">
        <v>33</v>
      </c>
      <c r="D22" s="51" t="s">
        <v>34</v>
      </c>
      <c r="E22" s="51" t="s">
        <v>35</v>
      </c>
      <c r="F22" s="51" t="s">
        <v>36</v>
      </c>
      <c r="G22" s="51" t="s">
        <v>34</v>
      </c>
      <c r="H22" s="51" t="s">
        <v>35</v>
      </c>
      <c r="I22" s="51" t="s">
        <v>36</v>
      </c>
      <c r="J22" s="51" t="s">
        <v>34</v>
      </c>
      <c r="K22" s="51" t="s">
        <v>35</v>
      </c>
      <c r="L22" s="51" t="s">
        <v>36</v>
      </c>
      <c r="M22" s="157" t="s">
        <v>37</v>
      </c>
    </row>
    <row r="23" ht="53.1" customHeight="1" spans="2:13">
      <c r="B23" s="52" t="s">
        <v>16</v>
      </c>
      <c r="C23" s="53" t="s">
        <v>38</v>
      </c>
      <c r="D23" s="54" t="s">
        <v>39</v>
      </c>
      <c r="E23" s="55">
        <v>920</v>
      </c>
      <c r="F23" s="55">
        <v>38</v>
      </c>
      <c r="G23" s="54"/>
      <c r="H23" s="55"/>
      <c r="I23" s="55"/>
      <c r="J23" s="158"/>
      <c r="K23" s="158"/>
      <c r="L23" s="158"/>
      <c r="M23" s="159">
        <f>E23*F23+H23*I23+K23*L23</f>
        <v>34960</v>
      </c>
    </row>
    <row r="24" ht="18" customHeight="1" spans="2:13">
      <c r="B24" s="56" t="s">
        <v>40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160">
        <f>SUM(M23:M23)</f>
        <v>34960</v>
      </c>
    </row>
    <row r="25" ht="18" customHeight="1" spans="2:13">
      <c r="B25" s="45" t="s">
        <v>31</v>
      </c>
      <c r="C25" s="46" t="s">
        <v>41</v>
      </c>
      <c r="D25" s="47"/>
      <c r="E25" s="47"/>
      <c r="F25" s="47"/>
      <c r="G25" s="48"/>
      <c r="H25" s="49"/>
      <c r="I25" s="46"/>
      <c r="J25" s="48"/>
      <c r="K25" s="49"/>
      <c r="L25" s="46"/>
      <c r="M25" s="156"/>
    </row>
    <row r="26" ht="18" customHeight="1" spans="2:13">
      <c r="B26" s="58"/>
      <c r="C26" s="51" t="s">
        <v>33</v>
      </c>
      <c r="D26" s="59" t="s">
        <v>42</v>
      </c>
      <c r="E26" s="60" t="s">
        <v>43</v>
      </c>
      <c r="F26" s="60"/>
      <c r="G26" s="61"/>
      <c r="H26" s="51" t="s">
        <v>44</v>
      </c>
      <c r="I26" s="51"/>
      <c r="J26" s="161" t="s">
        <v>45</v>
      </c>
      <c r="K26" s="161"/>
      <c r="L26" s="161" t="s">
        <v>46</v>
      </c>
      <c r="M26" s="157" t="s">
        <v>37</v>
      </c>
    </row>
    <row r="27" ht="36" customHeight="1" spans="2:13">
      <c r="B27" s="52" t="s">
        <v>16</v>
      </c>
      <c r="C27" s="53" t="s">
        <v>47</v>
      </c>
      <c r="D27" s="62" t="s">
        <v>48</v>
      </c>
      <c r="E27" s="63">
        <v>5800</v>
      </c>
      <c r="F27" s="63"/>
      <c r="G27" s="64"/>
      <c r="H27" s="65">
        <v>1</v>
      </c>
      <c r="I27" s="51"/>
      <c r="J27" s="161">
        <v>1</v>
      </c>
      <c r="K27" s="161"/>
      <c r="L27" s="161" t="s">
        <v>49</v>
      </c>
      <c r="M27" s="159">
        <f>E27*H27*J27</f>
        <v>5800</v>
      </c>
    </row>
    <row r="28" ht="18" customHeight="1" spans="2:13">
      <c r="B28" s="56" t="s">
        <v>40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160">
        <f>SUM(M27:M27)</f>
        <v>5800</v>
      </c>
    </row>
    <row r="29" ht="18" customHeight="1" spans="2:13">
      <c r="B29" s="58" t="s">
        <v>31</v>
      </c>
      <c r="C29" s="66" t="s">
        <v>50</v>
      </c>
      <c r="D29" s="59" t="s">
        <v>51</v>
      </c>
      <c r="E29" s="67"/>
      <c r="F29" s="67"/>
      <c r="G29" s="68"/>
      <c r="H29" s="51" t="s">
        <v>52</v>
      </c>
      <c r="I29" s="161"/>
      <c r="J29" s="161"/>
      <c r="K29" s="161"/>
      <c r="L29" s="161"/>
      <c r="M29" s="162"/>
    </row>
    <row r="30" ht="33" customHeight="1" spans="2:13">
      <c r="B30" s="23" t="s">
        <v>16</v>
      </c>
      <c r="C30" s="53" t="s">
        <v>53</v>
      </c>
      <c r="D30" s="69">
        <f>K50</f>
        <v>101500</v>
      </c>
      <c r="E30" s="70"/>
      <c r="F30" s="70"/>
      <c r="G30" s="71"/>
      <c r="H30" s="72">
        <v>0.1</v>
      </c>
      <c r="I30" s="163"/>
      <c r="J30" s="163"/>
      <c r="K30" s="163"/>
      <c r="L30" s="164"/>
      <c r="M30" s="159">
        <f>H30*D30</f>
        <v>10150</v>
      </c>
    </row>
    <row r="31" ht="18" customHeight="1" spans="2:13">
      <c r="B31" s="56" t="s">
        <v>40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165">
        <f>SUM(M30:M30)</f>
        <v>10150</v>
      </c>
    </row>
    <row r="32" ht="18" customHeight="1" spans="2:18">
      <c r="B32" s="73" t="s">
        <v>54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166">
        <f>M24+M28+M31</f>
        <v>50910</v>
      </c>
      <c r="P32"/>
      <c r="Q32"/>
      <c r="R32"/>
    </row>
    <row r="33" ht="18" customHeight="1" spans="2:257">
      <c r="B33" s="40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144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167"/>
      <c r="BY33" s="167"/>
      <c r="BZ33" s="167"/>
      <c r="CA33" s="167"/>
      <c r="CB33" s="167"/>
      <c r="CC33" s="167"/>
      <c r="CD33" s="167"/>
      <c r="CE33" s="167"/>
      <c r="CF33" s="167"/>
      <c r="CG33" s="167"/>
      <c r="CH33" s="167"/>
      <c r="CI33" s="167"/>
      <c r="CJ33" s="167"/>
      <c r="CK33" s="167"/>
      <c r="CL33" s="167"/>
      <c r="CM33" s="167"/>
      <c r="CN33" s="167"/>
      <c r="CO33" s="167"/>
      <c r="CP33" s="167"/>
      <c r="CQ33" s="167"/>
      <c r="CR33" s="167"/>
      <c r="CS33" s="167"/>
      <c r="CT33" s="167"/>
      <c r="CU33" s="167"/>
      <c r="CV33" s="167"/>
      <c r="CW33" s="167"/>
      <c r="CX33" s="167"/>
      <c r="CY33" s="167"/>
      <c r="CZ33" s="167"/>
      <c r="DA33" s="167"/>
      <c r="DB33" s="167"/>
      <c r="DC33" s="167"/>
      <c r="DD33" s="167"/>
      <c r="DE33" s="167"/>
      <c r="DF33" s="167"/>
      <c r="DG33" s="167"/>
      <c r="DH33" s="167"/>
      <c r="DI33" s="167"/>
      <c r="DJ33" s="167"/>
      <c r="DK33" s="167"/>
      <c r="DL33" s="167"/>
      <c r="DM33" s="167"/>
      <c r="DN33" s="167"/>
      <c r="DO33" s="167"/>
      <c r="DP33" s="167"/>
      <c r="DQ33" s="167"/>
      <c r="DR33" s="167"/>
      <c r="DS33" s="167"/>
      <c r="DT33" s="167"/>
      <c r="DU33" s="167"/>
      <c r="DV33" s="167"/>
      <c r="DW33" s="167"/>
      <c r="DX33" s="167"/>
      <c r="DY33" s="167"/>
      <c r="DZ33" s="167"/>
      <c r="EA33" s="167"/>
      <c r="EB33" s="167"/>
      <c r="EC33" s="167"/>
      <c r="ED33" s="167"/>
      <c r="EE33" s="167"/>
      <c r="EF33" s="167"/>
      <c r="EG33" s="167"/>
      <c r="EH33" s="167"/>
      <c r="EI33" s="167"/>
      <c r="EJ33" s="167"/>
      <c r="EK33" s="167"/>
      <c r="EL33" s="167"/>
      <c r="EM33" s="167"/>
      <c r="EN33" s="167"/>
      <c r="EO33" s="167"/>
      <c r="EP33" s="167"/>
      <c r="EQ33" s="167"/>
      <c r="ER33" s="167"/>
      <c r="ES33" s="167"/>
      <c r="ET33" s="167"/>
      <c r="EU33" s="167"/>
      <c r="EV33" s="167"/>
      <c r="EW33" s="167"/>
      <c r="EX33" s="167"/>
      <c r="EY33" s="167"/>
      <c r="EZ33" s="167"/>
      <c r="FA33" s="167"/>
      <c r="FB33" s="167"/>
      <c r="FC33" s="167"/>
      <c r="FD33" s="167"/>
      <c r="FE33" s="167"/>
      <c r="FF33" s="167"/>
      <c r="FG33" s="167"/>
      <c r="FH33" s="167"/>
      <c r="FI33" s="167"/>
      <c r="FJ33" s="167"/>
      <c r="FK33" s="167"/>
      <c r="FL33" s="167"/>
      <c r="FM33" s="167"/>
      <c r="FN33" s="167"/>
      <c r="FO33" s="167"/>
      <c r="FP33" s="167"/>
      <c r="FQ33" s="167"/>
      <c r="FR33" s="167"/>
      <c r="FS33" s="167"/>
      <c r="FT33" s="167"/>
      <c r="FU33" s="167"/>
      <c r="FV33" s="167"/>
      <c r="FW33" s="167"/>
      <c r="FX33" s="167"/>
      <c r="FY33" s="167"/>
      <c r="FZ33" s="167"/>
      <c r="GA33" s="167"/>
      <c r="GB33" s="167"/>
      <c r="GC33" s="167"/>
      <c r="GD33" s="167"/>
      <c r="GE33" s="167"/>
      <c r="GF33" s="167"/>
      <c r="GG33" s="167"/>
      <c r="GH33" s="167"/>
      <c r="GI33" s="167"/>
      <c r="GJ33" s="167"/>
      <c r="GK33" s="167"/>
      <c r="GL33" s="167"/>
      <c r="GM33" s="167"/>
      <c r="GN33" s="167"/>
      <c r="GO33" s="167"/>
      <c r="GP33" s="167"/>
      <c r="GQ33" s="167"/>
      <c r="GR33" s="167"/>
      <c r="GS33" s="167"/>
      <c r="GT33" s="167"/>
      <c r="GU33" s="167"/>
      <c r="GV33" s="167"/>
      <c r="GW33" s="167"/>
      <c r="GX33" s="167"/>
      <c r="GY33" s="167"/>
      <c r="GZ33" s="167"/>
      <c r="HA33" s="167"/>
      <c r="HB33" s="167"/>
      <c r="HC33" s="167"/>
      <c r="HD33" s="167"/>
      <c r="HE33" s="167"/>
      <c r="HF33" s="167"/>
      <c r="HG33" s="167"/>
      <c r="HH33" s="167"/>
      <c r="HI33" s="167"/>
      <c r="HJ33" s="167"/>
      <c r="HK33" s="167"/>
      <c r="HL33" s="167"/>
      <c r="HM33" s="167"/>
      <c r="HN33" s="167"/>
      <c r="HO33" s="167"/>
      <c r="HP33" s="167"/>
      <c r="HQ33" s="167"/>
      <c r="HR33" s="167"/>
      <c r="HS33" s="167"/>
      <c r="HT33" s="167"/>
      <c r="HU33" s="167"/>
      <c r="HV33" s="167"/>
      <c r="HW33" s="167"/>
      <c r="HX33" s="167"/>
      <c r="HY33" s="167"/>
      <c r="HZ33" s="167"/>
      <c r="IA33" s="167"/>
      <c r="IB33" s="167"/>
      <c r="IC33" s="167"/>
      <c r="ID33" s="167"/>
      <c r="IE33" s="167"/>
      <c r="IF33" s="167"/>
      <c r="IG33" s="167"/>
      <c r="IH33" s="167"/>
      <c r="II33" s="167"/>
      <c r="IJ33" s="167"/>
      <c r="IK33" s="167"/>
      <c r="IL33" s="167"/>
      <c r="IM33" s="167"/>
      <c r="IN33" s="167"/>
      <c r="IO33" s="167"/>
      <c r="IP33" s="167"/>
      <c r="IQ33" s="167"/>
      <c r="IR33" s="167"/>
      <c r="IS33" s="167"/>
      <c r="IT33" s="167"/>
      <c r="IU33" s="167"/>
      <c r="IV33" s="167"/>
      <c r="IW33" s="167"/>
    </row>
    <row r="34" ht="18" customHeight="1" spans="2:14">
      <c r="B34" s="43" t="s">
        <v>55</v>
      </c>
      <c r="C34" s="76"/>
      <c r="D34" s="44"/>
      <c r="E34" s="44"/>
      <c r="F34" s="44"/>
      <c r="G34" s="44"/>
      <c r="H34" s="44"/>
      <c r="I34" s="44"/>
      <c r="J34" s="44"/>
      <c r="K34" s="44"/>
      <c r="L34" s="44"/>
      <c r="M34" s="155"/>
      <c r="N34" s="168"/>
    </row>
    <row r="35" ht="18" customHeight="1" spans="2:13">
      <c r="B35" s="77" t="s">
        <v>31</v>
      </c>
      <c r="C35" s="78" t="s">
        <v>56</v>
      </c>
      <c r="D35" s="78" t="s">
        <v>57</v>
      </c>
      <c r="E35" s="78" t="s">
        <v>58</v>
      </c>
      <c r="F35" s="78" t="s">
        <v>59</v>
      </c>
      <c r="G35" s="78" t="s">
        <v>60</v>
      </c>
      <c r="H35" s="78"/>
      <c r="I35" s="78" t="s">
        <v>44</v>
      </c>
      <c r="J35" s="78" t="s">
        <v>61</v>
      </c>
      <c r="K35" s="78"/>
      <c r="L35" s="78" t="s">
        <v>62</v>
      </c>
      <c r="M35" s="169" t="s">
        <v>63</v>
      </c>
    </row>
    <row r="36" ht="20" customHeight="1" spans="2:13">
      <c r="B36" s="79" t="s">
        <v>64</v>
      </c>
      <c r="C36" s="80"/>
      <c r="D36" s="80"/>
      <c r="E36" s="80"/>
      <c r="F36" s="80"/>
      <c r="G36" s="81"/>
      <c r="H36" s="82"/>
      <c r="I36" s="80"/>
      <c r="J36" s="81"/>
      <c r="K36" s="82"/>
      <c r="L36" s="80"/>
      <c r="M36" s="170"/>
    </row>
    <row r="37" ht="51" customHeight="1" spans="2:13">
      <c r="B37" s="52" t="s">
        <v>16</v>
      </c>
      <c r="C37" s="54" t="s">
        <v>65</v>
      </c>
      <c r="D37" s="83" t="s">
        <v>66</v>
      </c>
      <c r="E37" s="84">
        <v>15000</v>
      </c>
      <c r="F37" s="55">
        <v>1</v>
      </c>
      <c r="G37" s="85">
        <f>E37*F37</f>
        <v>15000</v>
      </c>
      <c r="H37" s="82"/>
      <c r="I37" s="55">
        <v>1</v>
      </c>
      <c r="J37" s="85">
        <f t="shared" ref="J37:J39" si="0">G37*I37</f>
        <v>15000</v>
      </c>
      <c r="K37" s="82"/>
      <c r="L37" s="84">
        <f>(E37-G37)*I37</f>
        <v>0</v>
      </c>
      <c r="M37" s="171" t="s">
        <v>67</v>
      </c>
    </row>
    <row r="38" ht="34" customHeight="1" spans="2:13">
      <c r="B38" s="52" t="s">
        <v>18</v>
      </c>
      <c r="C38" s="86" t="s">
        <v>68</v>
      </c>
      <c r="D38" s="54" t="s">
        <v>66</v>
      </c>
      <c r="E38" s="87">
        <v>37000</v>
      </c>
      <c r="F38" s="55">
        <v>1</v>
      </c>
      <c r="G38" s="85">
        <f>E38*F38</f>
        <v>37000</v>
      </c>
      <c r="H38" s="82"/>
      <c r="I38" s="55">
        <v>1</v>
      </c>
      <c r="J38" s="85">
        <f t="shared" si="0"/>
        <v>37000</v>
      </c>
      <c r="K38" s="82"/>
      <c r="L38" s="84">
        <f>(E38-G38)*I38</f>
        <v>0</v>
      </c>
      <c r="M38" s="172" t="s">
        <v>69</v>
      </c>
    </row>
    <row r="39" ht="35" customHeight="1" spans="2:13">
      <c r="B39" s="52" t="s">
        <v>20</v>
      </c>
      <c r="C39" s="86" t="s">
        <v>70</v>
      </c>
      <c r="D39" s="54" t="s">
        <v>66</v>
      </c>
      <c r="E39" s="87">
        <v>15000</v>
      </c>
      <c r="F39" s="55">
        <v>1</v>
      </c>
      <c r="G39" s="85">
        <f>E39*F39</f>
        <v>15000</v>
      </c>
      <c r="H39" s="82"/>
      <c r="I39" s="55">
        <v>1</v>
      </c>
      <c r="J39" s="85">
        <f t="shared" si="0"/>
        <v>15000</v>
      </c>
      <c r="K39" s="82"/>
      <c r="L39" s="84">
        <f>(E39-G39)*I39</f>
        <v>0</v>
      </c>
      <c r="M39" s="172" t="s">
        <v>67</v>
      </c>
    </row>
    <row r="40" ht="20" customHeight="1" spans="2:13">
      <c r="B40" s="88" t="s">
        <v>71</v>
      </c>
      <c r="C40" s="89"/>
      <c r="D40" s="89"/>
      <c r="E40" s="89"/>
      <c r="F40" s="89"/>
      <c r="G40" s="90"/>
      <c r="H40" s="91"/>
      <c r="I40" s="89"/>
      <c r="J40" s="90"/>
      <c r="K40" s="91"/>
      <c r="L40" s="89"/>
      <c r="M40" s="173"/>
    </row>
    <row r="41" ht="44" customHeight="1" spans="2:13">
      <c r="B41" s="92" t="s">
        <v>22</v>
      </c>
      <c r="C41" s="93" t="s">
        <v>72</v>
      </c>
      <c r="D41" s="94" t="s">
        <v>73</v>
      </c>
      <c r="E41" s="95">
        <v>16000</v>
      </c>
      <c r="F41" s="96">
        <v>1</v>
      </c>
      <c r="G41" s="97">
        <f>E41*F41</f>
        <v>16000</v>
      </c>
      <c r="H41" s="98"/>
      <c r="I41" s="96">
        <v>1</v>
      </c>
      <c r="J41" s="97">
        <f>G41*I41</f>
        <v>16000</v>
      </c>
      <c r="K41" s="98"/>
      <c r="L41" s="174">
        <f>(E41-G41)*I41</f>
        <v>0</v>
      </c>
      <c r="M41" s="172" t="s">
        <v>74</v>
      </c>
    </row>
    <row r="42" ht="21" customHeight="1" spans="2:13">
      <c r="B42" s="52" t="s">
        <v>24</v>
      </c>
      <c r="C42" s="86" t="s">
        <v>75</v>
      </c>
      <c r="D42" s="54" t="s">
        <v>73</v>
      </c>
      <c r="E42" s="87">
        <v>10000</v>
      </c>
      <c r="F42" s="55" t="s">
        <v>16</v>
      </c>
      <c r="G42" s="85">
        <f>E42*F42</f>
        <v>10000</v>
      </c>
      <c r="H42" s="82"/>
      <c r="I42" s="55">
        <v>1</v>
      </c>
      <c r="J42" s="85">
        <f>G42*I42</f>
        <v>10000</v>
      </c>
      <c r="K42" s="82"/>
      <c r="L42" s="84">
        <f>(E42-G42)*I42</f>
        <v>0</v>
      </c>
      <c r="M42" s="172" t="s">
        <v>76</v>
      </c>
    </row>
    <row r="43" ht="21" customHeight="1" spans="2:13">
      <c r="B43" s="52" t="s">
        <v>26</v>
      </c>
      <c r="C43" s="86" t="s">
        <v>77</v>
      </c>
      <c r="D43" s="54" t="s">
        <v>73</v>
      </c>
      <c r="E43" s="87">
        <v>8500</v>
      </c>
      <c r="F43" s="55">
        <v>1</v>
      </c>
      <c r="G43" s="85">
        <f>E43*F43</f>
        <v>8500</v>
      </c>
      <c r="H43" s="82"/>
      <c r="I43" s="55">
        <v>1</v>
      </c>
      <c r="J43" s="85">
        <f>G43*I43</f>
        <v>8500</v>
      </c>
      <c r="K43" s="82"/>
      <c r="L43" s="84">
        <f>(E43-G43)*I43</f>
        <v>0</v>
      </c>
      <c r="M43" s="172"/>
    </row>
    <row r="44" ht="21" customHeight="1" spans="2:13">
      <c r="B44" s="99" t="s">
        <v>78</v>
      </c>
      <c r="C44" s="100"/>
      <c r="D44" s="100"/>
      <c r="E44" s="100"/>
      <c r="F44" s="100"/>
      <c r="G44" s="100"/>
      <c r="H44" s="100"/>
      <c r="I44" s="100"/>
      <c r="J44" s="175">
        <f>SUM(J37:J43)</f>
        <v>101500</v>
      </c>
      <c r="K44" s="176"/>
      <c r="L44" s="84"/>
      <c r="M44" s="172"/>
    </row>
    <row r="45" ht="15.95" customHeight="1" spans="2:13">
      <c r="B45" s="101" t="s">
        <v>79</v>
      </c>
      <c r="C45" s="102"/>
      <c r="D45" s="102"/>
      <c r="E45" s="102"/>
      <c r="F45" s="102"/>
      <c r="G45" s="102"/>
      <c r="H45" s="102"/>
      <c r="I45" s="102"/>
      <c r="J45" s="102"/>
      <c r="K45" s="102"/>
      <c r="L45" s="177"/>
      <c r="M45" s="178"/>
    </row>
    <row r="46" ht="18" customHeight="1" spans="2:13">
      <c r="B46" s="77" t="s">
        <v>31</v>
      </c>
      <c r="C46" s="78" t="s">
        <v>80</v>
      </c>
      <c r="D46" s="78" t="s">
        <v>81</v>
      </c>
      <c r="E46" s="78"/>
      <c r="F46" s="78"/>
      <c r="G46" s="78"/>
      <c r="H46" s="78" t="s">
        <v>43</v>
      </c>
      <c r="I46" s="78" t="s">
        <v>44</v>
      </c>
      <c r="J46" s="78" t="s">
        <v>15</v>
      </c>
      <c r="K46" s="179"/>
      <c r="L46" s="42"/>
      <c r="M46" s="180"/>
    </row>
    <row r="47" ht="17" customHeight="1" spans="2:14">
      <c r="B47" s="52" t="s">
        <v>16</v>
      </c>
      <c r="C47" s="54" t="s">
        <v>82</v>
      </c>
      <c r="D47" s="103"/>
      <c r="E47" s="104"/>
      <c r="F47" s="104"/>
      <c r="G47" s="82"/>
      <c r="H47" s="84"/>
      <c r="I47" s="181"/>
      <c r="J47" s="85">
        <f>I47*H47</f>
        <v>0</v>
      </c>
      <c r="K47" s="182"/>
      <c r="L47" s="183"/>
      <c r="M47" s="184"/>
      <c r="N47" s="168"/>
    </row>
    <row r="48" ht="17" customHeight="1" spans="2:14">
      <c r="B48" s="52" t="s">
        <v>18</v>
      </c>
      <c r="C48" s="54" t="s">
        <v>83</v>
      </c>
      <c r="D48" s="103"/>
      <c r="E48" s="104"/>
      <c r="F48" s="104"/>
      <c r="G48" s="82"/>
      <c r="H48" s="84"/>
      <c r="I48" s="181"/>
      <c r="J48" s="85">
        <v>0</v>
      </c>
      <c r="K48" s="182"/>
      <c r="L48" s="183"/>
      <c r="M48" s="184"/>
      <c r="N48" s="168"/>
    </row>
    <row r="49" ht="15.95" customHeight="1" spans="2:14">
      <c r="B49" s="105" t="s">
        <v>84</v>
      </c>
      <c r="C49" s="106"/>
      <c r="D49" s="106"/>
      <c r="E49" s="106"/>
      <c r="F49" s="106"/>
      <c r="G49" s="106"/>
      <c r="H49" s="106"/>
      <c r="I49" s="106"/>
      <c r="J49" s="185"/>
      <c r="K49" s="186">
        <v>0</v>
      </c>
      <c r="L49" s="42"/>
      <c r="M49" s="180"/>
      <c r="N49" s="168"/>
    </row>
    <row r="50" ht="16.5" customHeight="1" spans="2:13">
      <c r="B50" s="107" t="s">
        <v>54</v>
      </c>
      <c r="C50" s="108"/>
      <c r="D50" s="108"/>
      <c r="E50" s="108"/>
      <c r="F50" s="108"/>
      <c r="G50" s="108"/>
      <c r="H50" s="108"/>
      <c r="I50" s="108"/>
      <c r="J50" s="187"/>
      <c r="K50" s="188">
        <f>J44+K49</f>
        <v>101500</v>
      </c>
      <c r="L50" s="189"/>
      <c r="M50" s="190"/>
    </row>
    <row r="51" ht="18" customHeight="1" spans="2:13">
      <c r="B51" s="109"/>
      <c r="C51" s="41"/>
      <c r="D51" s="41"/>
      <c r="E51" s="42"/>
      <c r="F51" s="41"/>
      <c r="G51" s="41"/>
      <c r="H51" s="110"/>
      <c r="I51" s="191"/>
      <c r="J51" s="110"/>
      <c r="K51" s="41"/>
      <c r="L51" s="42"/>
      <c r="M51" s="144"/>
    </row>
    <row r="52" ht="18" customHeight="1" spans="2:13">
      <c r="B52" s="111" t="s">
        <v>85</v>
      </c>
      <c r="C52" s="112"/>
      <c r="D52" s="112"/>
      <c r="E52" s="112"/>
      <c r="F52" s="112"/>
      <c r="G52" s="112"/>
      <c r="H52" s="113"/>
      <c r="I52" s="113"/>
      <c r="J52" s="41"/>
      <c r="K52" s="41"/>
      <c r="L52" s="42"/>
      <c r="M52" s="144"/>
    </row>
    <row r="53" ht="18" customHeight="1" spans="2:13">
      <c r="B53" s="50" t="s">
        <v>31</v>
      </c>
      <c r="C53" s="114" t="s">
        <v>86</v>
      </c>
      <c r="D53" s="115" t="s">
        <v>43</v>
      </c>
      <c r="E53" s="116" t="s">
        <v>44</v>
      </c>
      <c r="F53" s="116" t="s">
        <v>15</v>
      </c>
      <c r="G53" s="117"/>
      <c r="H53" s="118"/>
      <c r="I53" s="192" t="s">
        <v>63</v>
      </c>
      <c r="J53" s="41"/>
      <c r="K53" s="41"/>
      <c r="L53" s="42"/>
      <c r="M53" s="144"/>
    </row>
    <row r="54" ht="39" customHeight="1" spans="2:13">
      <c r="B54" s="119">
        <v>1</v>
      </c>
      <c r="C54" s="120" t="s">
        <v>87</v>
      </c>
      <c r="D54" s="54"/>
      <c r="E54" s="54"/>
      <c r="F54" s="121">
        <f>E54*D54</f>
        <v>0</v>
      </c>
      <c r="G54" s="121"/>
      <c r="H54" s="121"/>
      <c r="I54" s="193"/>
      <c r="J54" s="41"/>
      <c r="K54" s="41"/>
      <c r="L54" s="42"/>
      <c r="M54" s="144"/>
    </row>
    <row r="55" ht="18" customHeight="1" spans="2:13">
      <c r="B55" s="107" t="s">
        <v>54</v>
      </c>
      <c r="C55" s="108"/>
      <c r="D55" s="108"/>
      <c r="E55" s="108"/>
      <c r="F55" s="122">
        <f>SUM(F54:H54)</f>
        <v>0</v>
      </c>
      <c r="G55" s="123"/>
      <c r="H55" s="122"/>
      <c r="I55" s="194"/>
      <c r="J55" s="41"/>
      <c r="K55" s="41"/>
      <c r="L55" s="42"/>
      <c r="M55" s="144"/>
    </row>
    <row r="56" ht="18" customHeight="1" spans="1:13">
      <c r="A56" s="109"/>
      <c r="B56" s="109"/>
      <c r="C56" s="124"/>
      <c r="D56" s="125"/>
      <c r="E56" s="124"/>
      <c r="F56" s="125"/>
      <c r="G56" s="124"/>
      <c r="H56" s="125"/>
      <c r="I56" s="195"/>
      <c r="J56" s="196"/>
      <c r="K56" s="41"/>
      <c r="L56" s="42"/>
      <c r="M56" s="144"/>
    </row>
    <row r="57" ht="18" customHeight="1" spans="2:13">
      <c r="B57" s="126" t="s">
        <v>88</v>
      </c>
      <c r="C57" s="127"/>
      <c r="D57" s="128"/>
      <c r="E57" s="127"/>
      <c r="F57" s="128"/>
      <c r="G57" s="127"/>
      <c r="H57" s="129"/>
      <c r="I57" s="42"/>
      <c r="J57" s="41"/>
      <c r="K57" s="41"/>
      <c r="L57" s="42"/>
      <c r="M57" s="144"/>
    </row>
    <row r="58" ht="18" customHeight="1" spans="2:13">
      <c r="B58" s="130" t="s">
        <v>31</v>
      </c>
      <c r="C58" s="131" t="s">
        <v>80</v>
      </c>
      <c r="D58" s="132" t="s">
        <v>81</v>
      </c>
      <c r="E58" s="133" t="s">
        <v>43</v>
      </c>
      <c r="F58" s="133" t="s">
        <v>44</v>
      </c>
      <c r="G58" s="134" t="s">
        <v>15</v>
      </c>
      <c r="H58" s="135"/>
      <c r="I58" s="42"/>
      <c r="J58" s="41"/>
      <c r="K58" s="41"/>
      <c r="L58" s="42"/>
      <c r="M58" s="144"/>
    </row>
    <row r="59" ht="17" customHeight="1" spans="2:13">
      <c r="B59" s="52" t="s">
        <v>16</v>
      </c>
      <c r="C59" s="54" t="s">
        <v>82</v>
      </c>
      <c r="D59" s="78"/>
      <c r="E59" s="136"/>
      <c r="F59" s="65"/>
      <c r="G59" s="137">
        <f>E59*F59</f>
        <v>0</v>
      </c>
      <c r="H59" s="138"/>
      <c r="I59" s="42"/>
      <c r="J59" s="41"/>
      <c r="K59" s="41"/>
      <c r="L59" s="42"/>
      <c r="M59" s="144"/>
    </row>
    <row r="60" ht="17" customHeight="1" spans="2:13">
      <c r="B60" s="139" t="s">
        <v>18</v>
      </c>
      <c r="C60" s="140" t="s">
        <v>83</v>
      </c>
      <c r="D60" s="78"/>
      <c r="E60" s="136"/>
      <c r="F60" s="65"/>
      <c r="G60" s="137">
        <f>E60*F60</f>
        <v>0</v>
      </c>
      <c r="H60" s="138"/>
      <c r="I60" s="42"/>
      <c r="J60" s="41"/>
      <c r="K60" s="41"/>
      <c r="L60" s="42"/>
      <c r="M60" s="144"/>
    </row>
    <row r="61" ht="18" customHeight="1" spans="2:13">
      <c r="B61" s="107" t="s">
        <v>54</v>
      </c>
      <c r="C61" s="108"/>
      <c r="D61" s="108"/>
      <c r="E61" s="108"/>
      <c r="F61" s="108"/>
      <c r="G61" s="141">
        <f>SUM(G59:H60)</f>
        <v>0</v>
      </c>
      <c r="H61" s="142"/>
      <c r="I61" s="197"/>
      <c r="J61" s="198"/>
      <c r="K61" s="198"/>
      <c r="L61" s="197"/>
      <c r="M61" s="199"/>
    </row>
  </sheetData>
  <mergeCells count="85">
    <mergeCell ref="B3:C3"/>
    <mergeCell ref="D3:K3"/>
    <mergeCell ref="B4:C4"/>
    <mergeCell ref="D4:K4"/>
    <mergeCell ref="B5:C5"/>
    <mergeCell ref="D5:K5"/>
    <mergeCell ref="B6:C6"/>
    <mergeCell ref="D6:K6"/>
    <mergeCell ref="B7:C7"/>
    <mergeCell ref="D7:K7"/>
    <mergeCell ref="B8:C8"/>
    <mergeCell ref="D8:K8"/>
    <mergeCell ref="B11:F11"/>
    <mergeCell ref="H11:K11"/>
    <mergeCell ref="C12:F12"/>
    <mergeCell ref="H12:K12"/>
    <mergeCell ref="C13:F13"/>
    <mergeCell ref="H13:K13"/>
    <mergeCell ref="C14:F14"/>
    <mergeCell ref="H14:K14"/>
    <mergeCell ref="C15:F15"/>
    <mergeCell ref="H15:K15"/>
    <mergeCell ref="C16:F16"/>
    <mergeCell ref="H16:K16"/>
    <mergeCell ref="C17:F17"/>
    <mergeCell ref="H17:K17"/>
    <mergeCell ref="C18:F18"/>
    <mergeCell ref="H18:K18"/>
    <mergeCell ref="B20:M20"/>
    <mergeCell ref="C21:M21"/>
    <mergeCell ref="B24:L24"/>
    <mergeCell ref="C25:M25"/>
    <mergeCell ref="E26:G26"/>
    <mergeCell ref="H26:I26"/>
    <mergeCell ref="J26:K26"/>
    <mergeCell ref="E27:G27"/>
    <mergeCell ref="H27:I27"/>
    <mergeCell ref="J27:K27"/>
    <mergeCell ref="B28:L28"/>
    <mergeCell ref="D29:G29"/>
    <mergeCell ref="H29:L29"/>
    <mergeCell ref="D30:G30"/>
    <mergeCell ref="H30:L30"/>
    <mergeCell ref="B31:L31"/>
    <mergeCell ref="B32:L32"/>
    <mergeCell ref="B34:M34"/>
    <mergeCell ref="G35:H35"/>
    <mergeCell ref="J35:K35"/>
    <mergeCell ref="B36:M36"/>
    <mergeCell ref="G37:H37"/>
    <mergeCell ref="J37:K37"/>
    <mergeCell ref="G38:H38"/>
    <mergeCell ref="J38:K38"/>
    <mergeCell ref="G39:H39"/>
    <mergeCell ref="J39:K39"/>
    <mergeCell ref="B40:M40"/>
    <mergeCell ref="G41:H41"/>
    <mergeCell ref="J41:K41"/>
    <mergeCell ref="G42:H42"/>
    <mergeCell ref="J42:K42"/>
    <mergeCell ref="G43:H43"/>
    <mergeCell ref="J43:K43"/>
    <mergeCell ref="B44:I44"/>
    <mergeCell ref="J44:K44"/>
    <mergeCell ref="B45:M45"/>
    <mergeCell ref="D46:G46"/>
    <mergeCell ref="J46:K46"/>
    <mergeCell ref="D47:G47"/>
    <mergeCell ref="J47:K47"/>
    <mergeCell ref="D48:G48"/>
    <mergeCell ref="J48:K48"/>
    <mergeCell ref="B49:I49"/>
    <mergeCell ref="B50:I50"/>
    <mergeCell ref="B52:I52"/>
    <mergeCell ref="F53:H53"/>
    <mergeCell ref="F54:H54"/>
    <mergeCell ref="B55:E55"/>
    <mergeCell ref="F55:I55"/>
    <mergeCell ref="B57:C57"/>
    <mergeCell ref="G58:H58"/>
    <mergeCell ref="G59:H59"/>
    <mergeCell ref="G60:H60"/>
    <mergeCell ref="B61:F61"/>
    <mergeCell ref="G61:H61"/>
    <mergeCell ref="M42:M43"/>
  </mergeCells>
  <conditionalFormatting sqref="M31">
    <cfRule type="cellIs" dxfId="0" priority="24" stopIfTrue="1" operator="lessThan">
      <formula>0</formula>
    </cfRule>
  </conditionalFormatting>
  <conditionalFormatting sqref="M32">
    <cfRule type="cellIs" dxfId="0" priority="39" stopIfTrue="1" operator="lessThan">
      <formula>0</formula>
    </cfRule>
  </conditionalFormatting>
  <conditionalFormatting sqref="G39:H39">
    <cfRule type="cellIs" dxfId="0" priority="21" stopIfTrue="1" operator="lessThan">
      <formula>0</formula>
    </cfRule>
  </conditionalFormatting>
  <conditionalFormatting sqref="G41:H41">
    <cfRule type="cellIs" dxfId="0" priority="13" stopIfTrue="1" operator="lessThan">
      <formula>0</formula>
    </cfRule>
  </conditionalFormatting>
  <conditionalFormatting sqref="J41:K41">
    <cfRule type="cellIs" dxfId="0" priority="8" stopIfTrue="1" operator="lessThan">
      <formula>0</formula>
    </cfRule>
  </conditionalFormatting>
  <conditionalFormatting sqref="G42:H42">
    <cfRule type="cellIs" dxfId="0" priority="12" stopIfTrue="1" operator="lessThan">
      <formula>0</formula>
    </cfRule>
  </conditionalFormatting>
  <conditionalFormatting sqref="J42:K42">
    <cfRule type="cellIs" dxfId="0" priority="7" stopIfTrue="1" operator="lessThan">
      <formula>0</formula>
    </cfRule>
  </conditionalFormatting>
  <conditionalFormatting sqref="G43:H43">
    <cfRule type="cellIs" dxfId="0" priority="11" stopIfTrue="1" operator="lessThan">
      <formula>0</formula>
    </cfRule>
  </conditionalFormatting>
  <conditionalFormatting sqref="J43:K43">
    <cfRule type="cellIs" dxfId="0" priority="6" stopIfTrue="1" operator="lessThan">
      <formula>0</formula>
    </cfRule>
  </conditionalFormatting>
  <conditionalFormatting sqref="I53:I54">
    <cfRule type="cellIs" dxfId="0" priority="25" stopIfTrue="1" operator="lessThan">
      <formula>0</formula>
    </cfRule>
  </conditionalFormatting>
  <conditionalFormatting sqref="H12:K18 M22:M24 M26:M29 K19 H30:M30 E37 J37:L39 G37:H38 L41:L44 K49 E59:E60 L50:M50 H51:J51 J52:J55 H56:J56 J47:J48 H47:H48 G59:G60 J44">
    <cfRule type="cellIs" dxfId="0" priority="48" stopIfTrue="1" operator="lessThan">
      <formula>0</formula>
    </cfRule>
  </conditionalFormatting>
  <conditionalFormatting sqref="E38:E39 E41:E43">
    <cfRule type="cellIs" dxfId="0" priority="37" stopIfTrue="1" operator="lessThan">
      <formula>0</formula>
    </cfRule>
  </conditionalFormatting>
  <pageMargins left="0.23622" right="0.23622" top="0.354331" bottom="0.354331" header="0.314961" footer="0.314961"/>
  <pageSetup paperSize="9" scale="49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小野那个野</cp:lastModifiedBy>
  <dcterms:created xsi:type="dcterms:W3CDTF">2023-09-21T07:17:00Z</dcterms:created>
  <dcterms:modified xsi:type="dcterms:W3CDTF">2024-09-26T10:15:43Z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181EFC35AA9246839AFD322E5B29729B_13</vt:lpwstr>
  </property>
  <property fmtid="{D5CDD505-2E9C-101B-9397-08002B2CF9AE}" pid="3" name="KSOProductBuildVer">
    <vt:lpwstr>2052-12.1.0.17857</vt:lpwstr>
  </property>
</Properties>
</file>