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zoezhu/Desktop/晨泰研讨会/"/>
    </mc:Choice>
  </mc:AlternateContent>
  <bookViews>
    <workbookView xWindow="0" yWindow="460" windowWidth="25600" windowHeight="13920"/>
  </bookViews>
  <sheets>
    <sheet name="总报价" sheetId="9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9" l="1"/>
  <c r="J17" i="9"/>
  <c r="J18" i="9"/>
  <c r="J19" i="9"/>
  <c r="J20" i="9"/>
  <c r="J15" i="9"/>
  <c r="J21" i="9"/>
  <c r="J26" i="9"/>
  <c r="J25" i="9"/>
  <c r="J27" i="9"/>
  <c r="J28" i="9"/>
  <c r="J23" i="9"/>
  <c r="J24" i="9"/>
  <c r="J29" i="9"/>
  <c r="J30" i="9"/>
  <c r="J31" i="9"/>
  <c r="J34" i="9"/>
  <c r="J33" i="9"/>
  <c r="J35" i="9"/>
  <c r="J37" i="9"/>
  <c r="J39" i="9"/>
  <c r="E9" i="9"/>
  <c r="E7" i="9"/>
  <c r="E6" i="9"/>
  <c r="C7" i="9"/>
  <c r="C6" i="9"/>
  <c r="C5" i="9"/>
  <c r="C8" i="9"/>
  <c r="E8" i="9"/>
  <c r="E5" i="9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2" author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2" authorId="1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2" author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<sst xmlns="http://schemas.openxmlformats.org/spreadsheetml/2006/main" count="92" uniqueCount="79">
  <si>
    <t>总计 Total</t>
  </si>
  <si>
    <t>Agency: must fill in
供应商（填入右边橘色处）</t>
  </si>
  <si>
    <t>Descripation描述</t>
  </si>
  <si>
    <t>Quotation
报价</t>
  </si>
  <si>
    <t>报价明细表 Quotation Breakdown</t>
  </si>
  <si>
    <t xml:space="preserve">Item  </t>
  </si>
  <si>
    <t>Unit</t>
  </si>
  <si>
    <t>Item</t>
    <phoneticPr fontId="1" type="noConversion"/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</si>
  <si>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</si>
  <si>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</si>
  <si>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</si>
  <si>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</si>
  <si>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</si>
  <si>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税 Tax</t>
    <phoneticPr fontId="1" type="noConversion"/>
  </si>
  <si>
    <t>1-1</t>
    <phoneticPr fontId="1" type="noConversion"/>
  </si>
  <si>
    <t>Total</t>
    <phoneticPr fontId="1" type="noConversion"/>
  </si>
  <si>
    <t>上海麦田公共关系咨询有限公司</t>
    <phoneticPr fontId="1" type="noConversion"/>
  </si>
  <si>
    <t>形式</t>
    <phoneticPr fontId="1" type="noConversion"/>
  </si>
  <si>
    <t>个</t>
    <rPh sb="0" eb="1">
      <t>ge</t>
    </rPh>
    <phoneticPr fontId="1" type="noConversion"/>
  </si>
  <si>
    <t>套</t>
    <rPh sb="0" eb="1">
      <t>tao</t>
    </rPh>
    <phoneticPr fontId="1" type="noConversion"/>
  </si>
  <si>
    <t>Quotation Summary 报价总表</t>
    <phoneticPr fontId="4" type="noConversion"/>
  </si>
  <si>
    <t>3-2</t>
  </si>
  <si>
    <t>Size</t>
    <phoneticPr fontId="1" type="noConversion"/>
  </si>
  <si>
    <t>Qty</t>
    <phoneticPr fontId="1" type="noConversion"/>
  </si>
  <si>
    <t>Time of usage</t>
    <phoneticPr fontId="1" type="noConversion"/>
  </si>
  <si>
    <t>创意设计</t>
    <rPh sb="0" eb="1">
      <t>chuang yi</t>
    </rPh>
    <rPh sb="2" eb="3">
      <t>she ji</t>
    </rPh>
    <phoneticPr fontId="1" type="noConversion"/>
  </si>
  <si>
    <t>KV设计延展</t>
    <rPh sb="2" eb="3">
      <t>she ji</t>
    </rPh>
    <rPh sb="4" eb="5">
      <t>yan zhan</t>
    </rPh>
    <phoneticPr fontId="1" type="noConversion"/>
  </si>
  <si>
    <t>1-3</t>
  </si>
  <si>
    <t>1-4</t>
  </si>
  <si>
    <t>2-2</t>
  </si>
  <si>
    <t>2-3</t>
  </si>
  <si>
    <t>2-4</t>
  </si>
  <si>
    <t>2-5</t>
  </si>
  <si>
    <t>效果图</t>
  </si>
  <si>
    <t>1-5</t>
  </si>
  <si>
    <t>工作人员</t>
    <rPh sb="0" eb="1">
      <t>gong zuo ren y</t>
    </rPh>
    <phoneticPr fontId="1" type="noConversion"/>
  </si>
  <si>
    <t>现场执行</t>
    <rPh sb="0" eb="1">
      <t>xian c</t>
    </rPh>
    <rPh sb="2" eb="3">
      <t>zhi xing</t>
    </rPh>
    <phoneticPr fontId="1" type="noConversion"/>
  </si>
  <si>
    <t>控台操作</t>
    <rPh sb="0" eb="1">
      <t>kong tai</t>
    </rPh>
    <rPh sb="2" eb="3">
      <t>cao zuo</t>
    </rPh>
    <phoneticPr fontId="1" type="noConversion"/>
  </si>
  <si>
    <t>人/天</t>
    <rPh sb="0" eb="1">
      <t>ren</t>
    </rPh>
    <rPh sb="2" eb="3">
      <t>tian</t>
    </rPh>
    <phoneticPr fontId="1" type="noConversion"/>
  </si>
  <si>
    <t>张</t>
    <rPh sb="0" eb="1">
      <t>z gang</t>
    </rPh>
    <phoneticPr fontId="1" type="noConversion"/>
  </si>
  <si>
    <t>现场实景效果图</t>
    <rPh sb="0" eb="1">
      <t>xian c</t>
    </rPh>
    <rPh sb="2" eb="3">
      <t>shi jing</t>
    </rPh>
    <rPh sb="4" eb="5">
      <t>xiao guo tu</t>
    </rPh>
    <phoneticPr fontId="1" type="noConversion"/>
  </si>
  <si>
    <t>现场工作执行、协调处理</t>
    <rPh sb="0" eb="1">
      <t>xian c</t>
    </rPh>
    <rPh sb="2" eb="3">
      <t>gong z</t>
    </rPh>
    <rPh sb="4" eb="5">
      <t>zhi xing</t>
    </rPh>
    <rPh sb="7" eb="8">
      <t>xie tiao</t>
    </rPh>
    <rPh sb="9" eb="10">
      <t>chu li</t>
    </rPh>
    <phoneticPr fontId="1" type="noConversion"/>
  </si>
  <si>
    <t>数字控台操作人员</t>
    <rPh sb="0" eb="1">
      <t>shu zi</t>
    </rPh>
    <rPh sb="2" eb="3">
      <t>kong t</t>
    </rPh>
    <rPh sb="4" eb="5">
      <t>cao zuo</t>
    </rPh>
    <rPh sb="6" eb="7">
      <t>ren y</t>
    </rPh>
    <phoneticPr fontId="1" type="noConversion"/>
  </si>
  <si>
    <t>2-6</t>
  </si>
  <si>
    <t>2-7</t>
  </si>
  <si>
    <t>2-8</t>
  </si>
  <si>
    <t>次</t>
    <rPh sb="0" eb="1">
      <t>ci</t>
    </rPh>
    <phoneticPr fontId="1" type="noConversion"/>
  </si>
  <si>
    <t>活动主KV设计</t>
    <rPh sb="0" eb="1">
      <t>huo dong</t>
    </rPh>
    <phoneticPr fontId="1" type="noConversion"/>
  </si>
  <si>
    <t>3-1</t>
    <phoneticPr fontId="1" type="noConversion"/>
  </si>
  <si>
    <t>运输费</t>
    <rPh sb="0" eb="1">
      <t>yun shu</t>
    </rPh>
    <rPh sb="2" eb="3">
      <t>fei</t>
    </rPh>
    <phoneticPr fontId="1" type="noConversion"/>
  </si>
  <si>
    <t>物料道具</t>
    <rPh sb="0" eb="1">
      <t>wu liao</t>
    </rPh>
    <rPh sb="2" eb="3">
      <t>dao jv</t>
    </rPh>
    <phoneticPr fontId="1" type="noConversion"/>
  </si>
  <si>
    <t>现场工人</t>
    <rPh sb="0" eb="1">
      <t>xian c</t>
    </rPh>
    <rPh sb="2" eb="3">
      <t>gong ren</t>
    </rPh>
    <phoneticPr fontId="1" type="noConversion"/>
  </si>
  <si>
    <t>台卡</t>
    <rPh sb="0" eb="1">
      <t>tai ka</t>
    </rPh>
    <phoneticPr fontId="1" type="noConversion"/>
  </si>
  <si>
    <t>讲台贴</t>
    <rPh sb="0" eb="1">
      <t>jiang tai yi e</t>
    </rPh>
    <rPh sb="2" eb="3">
      <t>tie</t>
    </rPh>
    <phoneticPr fontId="1" type="noConversion"/>
  </si>
  <si>
    <t>张</t>
    <rPh sb="0" eb="1">
      <t>zhang</t>
    </rPh>
    <phoneticPr fontId="1" type="noConversion"/>
  </si>
  <si>
    <t>寄语道具</t>
    <rPh sb="0" eb="1">
      <t>ji yu</t>
    </rPh>
    <rPh sb="2" eb="3">
      <t>dao jv</t>
    </rPh>
    <phoneticPr fontId="1" type="noConversion"/>
  </si>
  <si>
    <t>方案策划</t>
    <phoneticPr fontId="1" type="noConversion"/>
  </si>
  <si>
    <t>策划整体活动道具仪式环节</t>
    <rPh sb="0" eb="1">
      <t>ce hua</t>
    </rPh>
    <rPh sb="2" eb="3">
      <t>zheng ti</t>
    </rPh>
    <rPh sb="4" eb="5">
      <t>huo dong</t>
    </rPh>
    <rPh sb="6" eb="7">
      <t>dao jv</t>
    </rPh>
    <rPh sb="8" eb="9">
      <t>yi shi</t>
    </rPh>
    <rPh sb="10" eb="11">
      <t>huan jie</t>
    </rPh>
    <phoneticPr fontId="1" type="noConversion"/>
  </si>
  <si>
    <t>根据活动主题设计主形象</t>
    <rPh sb="0" eb="1">
      <t>gen j</t>
    </rPh>
    <rPh sb="2" eb="3">
      <t>huo dong</t>
    </rPh>
    <rPh sb="4" eb="5">
      <t>zhu ti</t>
    </rPh>
    <rPh sb="6" eb="7">
      <t>she ji</t>
    </rPh>
    <rPh sb="8" eb="9">
      <t>zhu</t>
    </rPh>
    <rPh sb="9" eb="10">
      <t>xing x</t>
    </rPh>
    <phoneticPr fontId="1" type="noConversion"/>
  </si>
  <si>
    <t>金色树、寄语挂牌、装饰物</t>
    <rPh sb="0" eb="1">
      <t>jin se</t>
    </rPh>
    <rPh sb="2" eb="3">
      <t>shu</t>
    </rPh>
    <rPh sb="4" eb="5">
      <t>ji yu</t>
    </rPh>
    <rPh sb="6" eb="7">
      <t>gua pai</t>
    </rPh>
    <rPh sb="9" eb="10">
      <t>zhuang sh wu</t>
    </rPh>
    <phoneticPr fontId="1" type="noConversion"/>
  </si>
  <si>
    <t>启动仪式</t>
    <rPh sb="0" eb="1">
      <t>qi dong</t>
    </rPh>
    <rPh sb="2" eb="3">
      <t>yi shi</t>
    </rPh>
    <phoneticPr fontId="1" type="noConversion"/>
  </si>
  <si>
    <t>多媒体大屏启动、视觉效果视频制作、手机端显示连接</t>
    <rPh sb="0" eb="1">
      <t>duo mei ti</t>
    </rPh>
    <rPh sb="3" eb="4">
      <t>da ping mu</t>
    </rPh>
    <rPh sb="5" eb="6">
      <t>qi dong</t>
    </rPh>
    <rPh sb="8" eb="9">
      <t>shi jue</t>
    </rPh>
    <rPh sb="10" eb="11">
      <t>xiao guo</t>
    </rPh>
    <rPh sb="12" eb="13">
      <t>shi p</t>
    </rPh>
    <rPh sb="14" eb="15">
      <t>zhi zuo</t>
    </rPh>
    <rPh sb="17" eb="18">
      <t>shou ji duan</t>
    </rPh>
    <rPh sb="20" eb="21">
      <t>xian shi</t>
    </rPh>
    <rPh sb="22" eb="23">
      <t>lian j</t>
    </rPh>
    <phoneticPr fontId="1" type="noConversion"/>
  </si>
  <si>
    <t>邀请函</t>
    <rPh sb="0" eb="1">
      <t>yao qing han</t>
    </rPh>
    <phoneticPr fontId="1" type="noConversion"/>
  </si>
  <si>
    <t>电子邀请函制作</t>
    <rPh sb="0" eb="1">
      <t>dian zi yao qing han</t>
    </rPh>
    <rPh sb="5" eb="6">
      <t>zhi zuo</t>
    </rPh>
    <phoneticPr fontId="1" type="noConversion"/>
  </si>
  <si>
    <t>幻灯片美化</t>
    <rPh sb="0" eb="1">
      <t>huan deng p</t>
    </rPh>
    <rPh sb="3" eb="4">
      <t>mei hua</t>
    </rPh>
    <phoneticPr fontId="1" type="noConversion"/>
  </si>
  <si>
    <t>2-1</t>
    <phoneticPr fontId="1" type="noConversion"/>
  </si>
  <si>
    <t>背景板</t>
    <rPh sb="0" eb="1">
      <t>bei j</t>
    </rPh>
    <rPh sb="2" eb="3">
      <t>ban</t>
    </rPh>
    <phoneticPr fontId="1" type="noConversion"/>
  </si>
  <si>
    <t>KV板2.8*6M桁架喷绘</t>
    <rPh sb="2" eb="3">
      <t>ban</t>
    </rPh>
    <phoneticPr fontId="1" type="noConversion"/>
  </si>
  <si>
    <t>平方</t>
    <rPh sb="0" eb="1">
      <t>ping</t>
    </rPh>
    <rPh sb="1" eb="2">
      <t>fang</t>
    </rPh>
    <phoneticPr fontId="1" type="noConversion"/>
  </si>
  <si>
    <t>1-2</t>
    <phoneticPr fontId="1" type="noConversion"/>
  </si>
  <si>
    <t>1-6</t>
  </si>
  <si>
    <t>1-7</t>
  </si>
  <si>
    <t>图片版权租赁</t>
    <rPh sb="0" eb="1">
      <t>tu p</t>
    </rPh>
    <rPh sb="2" eb="3">
      <t>ban quan</t>
    </rPh>
    <rPh sb="4" eb="5">
      <t>zu lin</t>
    </rPh>
    <phoneticPr fontId="1" type="noConversion"/>
  </si>
  <si>
    <t>主画面相关图片版权租赁（以实际数量为准）</t>
    <rPh sb="0" eb="1">
      <t>zhu hua mian</t>
    </rPh>
    <rPh sb="3" eb="4">
      <t>xiang guan</t>
    </rPh>
    <rPh sb="5" eb="6">
      <t>tu p</t>
    </rPh>
    <rPh sb="7" eb="8">
      <t>ban q</t>
    </rPh>
    <rPh sb="9" eb="10">
      <t>zu lin</t>
    </rPh>
    <rPh sb="12" eb="13">
      <t>yi shi ji shu liang</t>
    </rPh>
    <rPh sb="17" eb="18">
      <t>wei zhun</t>
    </rPh>
    <phoneticPr fontId="1" type="noConversion"/>
  </si>
  <si>
    <t>根据主形象延展设计（讲台贴、台卡）</t>
    <rPh sb="0" eb="1">
      <t>gen jv</t>
    </rPh>
    <rPh sb="2" eb="3">
      <t>zhu</t>
    </rPh>
    <rPh sb="3" eb="4">
      <t>xing x</t>
    </rPh>
    <rPh sb="5" eb="6">
      <t>yan zhan</t>
    </rPh>
    <rPh sb="7" eb="8">
      <t>she ji</t>
    </rPh>
    <rPh sb="10" eb="11">
      <t>jiang tai zhuo</t>
    </rPh>
    <rPh sb="12" eb="13">
      <t>tie</t>
    </rPh>
    <rPh sb="14" eb="15">
      <t>tak ka</t>
    </rPh>
    <phoneticPr fontId="1" type="noConversion"/>
  </si>
  <si>
    <t>幻灯片统一格式、背景延展设计</t>
    <rPh sb="0" eb="1">
      <t>huan deng p</t>
    </rPh>
    <rPh sb="3" eb="4">
      <t>tong yi</t>
    </rPh>
    <rPh sb="5" eb="6">
      <t>ge shi</t>
    </rPh>
    <rPh sb="8" eb="9">
      <t>bei j</t>
    </rPh>
    <rPh sb="10" eb="11">
      <t>yan zhan</t>
    </rPh>
    <rPh sb="12" eb="13">
      <t>she ji</t>
    </rPh>
    <phoneticPr fontId="1" type="noConversion"/>
  </si>
  <si>
    <t>定制道具</t>
    <rPh sb="0" eb="1">
      <t>ding zhi</t>
    </rPh>
    <phoneticPr fontId="1" type="noConversion"/>
  </si>
  <si>
    <t>雪弗板icon道具 80cm高</t>
    <rPh sb="0" eb="1">
      <t>xue fu ban</t>
    </rPh>
    <rPh sb="7" eb="8">
      <t>dao j</t>
    </rPh>
    <rPh sb="14" eb="15">
      <t>gao</t>
    </rPh>
    <phoneticPr fontId="1" type="noConversion"/>
  </si>
  <si>
    <t>打包优惠价</t>
    <rPh sb="0" eb="1">
      <t>da bao you hui 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</si>
</sst>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76" formatCode="_ * #,##0.00_ ;_ * \-#,##0.00_ ;_ * &quot;-&quot;??_ ;_ @_ 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</numFmts>
  <fonts count="47" x14ac:knownFonts="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12"/>
      <color theme="1"/>
      <name val="微软雅黑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176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0"/>
  </cellStyleXfs>
  <cellXfs count="81"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0" fontId="32" fillId="25" borderId="11" xfId="0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wrapText="1"/>
    </xf>
    <xf numFmtId="0" fontId="30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30" fillId="0" borderId="0" xfId="0" applyFont="1" applyAlignment="1"/>
    <xf numFmtId="0" fontId="30" fillId="0" borderId="0" xfId="0" applyFont="1" applyBorder="1" applyAlignment="1"/>
    <xf numFmtId="177" fontId="32" fillId="26" borderId="1" xfId="0" applyNumberFormat="1" applyFont="1" applyFill="1" applyBorder="1" applyAlignment="1">
      <alignment vertical="center" wrapText="1"/>
    </xf>
    <xf numFmtId="0" fontId="0" fillId="0" borderId="0" xfId="0" applyAlignment="1"/>
    <xf numFmtId="179" fontId="39" fillId="0" borderId="1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31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177" fontId="32" fillId="26" borderId="1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1" fillId="29" borderId="1" xfId="0" applyFont="1" applyFill="1" applyBorder="1" applyAlignment="1">
      <alignment horizontal="center" vertical="center"/>
    </xf>
    <xf numFmtId="0" fontId="39" fillId="29" borderId="0" xfId="0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horizontal="center" vertical="center"/>
    </xf>
    <xf numFmtId="177" fontId="39" fillId="29" borderId="0" xfId="0" applyNumberFormat="1" applyFont="1" applyFill="1" applyBorder="1" applyAlignment="1">
      <alignment vertical="center"/>
    </xf>
    <xf numFmtId="0" fontId="41" fillId="29" borderId="1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left" vertical="center"/>
    </xf>
    <xf numFmtId="0" fontId="41" fillId="29" borderId="0" xfId="0" applyFont="1" applyFill="1" applyBorder="1" applyAlignment="1">
      <alignment horizontal="center" vertical="center"/>
    </xf>
    <xf numFmtId="178" fontId="41" fillId="29" borderId="12" xfId="0" applyNumberFormat="1" applyFont="1" applyFill="1" applyBorder="1" applyAlignment="1">
      <alignment vertical="center"/>
    </xf>
    <xf numFmtId="176" fontId="36" fillId="0" borderId="1" xfId="34" applyNumberFormat="1" applyFont="1" applyBorder="1" applyAlignment="1">
      <alignment horizontal="right"/>
    </xf>
    <xf numFmtId="0" fontId="40" fillId="0" borderId="1" xfId="0" applyFont="1" applyFill="1" applyBorder="1" applyAlignment="1" applyProtection="1">
      <alignment horizontal="left" vertical="center" wrapText="1"/>
    </xf>
    <xf numFmtId="0" fontId="41" fillId="29" borderId="15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81" fontId="41" fillId="29" borderId="1" xfId="0" applyNumberFormat="1" applyFont="1" applyFill="1" applyBorder="1" applyAlignment="1">
      <alignment horizontal="left" vertical="center"/>
    </xf>
    <xf numFmtId="0" fontId="41" fillId="29" borderId="11" xfId="0" applyFont="1" applyFill="1" applyBorder="1" applyAlignment="1">
      <alignment vertical="center"/>
    </xf>
    <xf numFmtId="0" fontId="41" fillId="29" borderId="13" xfId="0" applyFont="1" applyFill="1" applyBorder="1" applyAlignment="1">
      <alignment vertical="center"/>
    </xf>
    <xf numFmtId="0" fontId="41" fillId="29" borderId="14" xfId="0" applyFont="1" applyFill="1" applyBorder="1" applyAlignment="1">
      <alignment vertical="center"/>
    </xf>
    <xf numFmtId="0" fontId="40" fillId="0" borderId="1" xfId="80" applyFont="1" applyBorder="1" applyProtection="1">
      <protection locked="0"/>
    </xf>
    <xf numFmtId="43" fontId="30" fillId="0" borderId="11" xfId="62" applyFont="1" applyBorder="1" applyAlignment="1">
      <alignment horizontal="center"/>
    </xf>
    <xf numFmtId="43" fontId="30" fillId="0" borderId="14" xfId="62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4" borderId="16" xfId="0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vertical="center"/>
    </xf>
    <xf numFmtId="0" fontId="32" fillId="25" borderId="14" xfId="0" applyFont="1" applyFill="1" applyBorder="1" applyAlignment="1">
      <alignment vertical="center"/>
    </xf>
    <xf numFmtId="0" fontId="32" fillId="28" borderId="1" xfId="0" applyFont="1" applyFill="1" applyBorder="1" applyAlignment="1">
      <alignment horizontal="center" vertical="center"/>
    </xf>
    <xf numFmtId="43" fontId="43" fillId="0" borderId="11" xfId="62" applyFont="1" applyBorder="1" applyAlignment="1"/>
    <xf numFmtId="43" fontId="43" fillId="0" borderId="14" xfId="62" applyFont="1" applyBorder="1" applyAlignment="1"/>
    <xf numFmtId="0" fontId="32" fillId="26" borderId="11" xfId="0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0" fontId="36" fillId="0" borderId="1" xfId="34" applyFont="1" applyBorder="1" applyAlignment="1">
      <alignment horizontal="right"/>
    </xf>
    <xf numFmtId="0" fontId="36" fillId="0" borderId="11" xfId="34" applyFont="1" applyBorder="1" applyAlignment="1">
      <alignment horizontal="right"/>
    </xf>
    <xf numFmtId="0" fontId="36" fillId="0" borderId="13" xfId="34" applyFont="1" applyBorder="1" applyAlignment="1">
      <alignment horizontal="right"/>
    </xf>
    <xf numFmtId="0" fontId="36" fillId="0" borderId="14" xfId="34" applyFont="1" applyBorder="1" applyAlignment="1">
      <alignment horizontal="right"/>
    </xf>
    <xf numFmtId="0" fontId="41" fillId="27" borderId="11" xfId="0" applyFont="1" applyFill="1" applyBorder="1" applyAlignment="1">
      <alignment horizontal="center" vertical="center"/>
    </xf>
    <xf numFmtId="0" fontId="41" fillId="27" borderId="13" xfId="0" applyFont="1" applyFill="1" applyBorder="1" applyAlignment="1">
      <alignment horizontal="center" vertical="center"/>
    </xf>
    <xf numFmtId="0" fontId="41" fillId="27" borderId="14" xfId="0" applyFont="1" applyFill="1" applyBorder="1" applyAlignment="1">
      <alignment horizontal="center" vertical="center"/>
    </xf>
    <xf numFmtId="0" fontId="41" fillId="29" borderId="11" xfId="0" applyFont="1" applyFill="1" applyBorder="1" applyAlignment="1">
      <alignment horizontal="left" vertical="center"/>
    </xf>
    <xf numFmtId="0" fontId="41" fillId="29" borderId="13" xfId="0" applyFont="1" applyFill="1" applyBorder="1" applyAlignment="1">
      <alignment horizontal="left" vertical="center"/>
    </xf>
    <xf numFmtId="0" fontId="41" fillId="29" borderId="14" xfId="0" applyFont="1" applyFill="1" applyBorder="1" applyAlignment="1">
      <alignment horizontal="left" vertical="center"/>
    </xf>
    <xf numFmtId="43" fontId="43" fillId="0" borderId="1" xfId="62" applyFont="1" applyBorder="1" applyAlignment="1">
      <alignment horizontal="center"/>
    </xf>
    <xf numFmtId="43" fontId="43" fillId="0" borderId="11" xfId="62" applyFont="1" applyBorder="1" applyAlignment="1">
      <alignment horizontal="center"/>
    </xf>
    <xf numFmtId="43" fontId="43" fillId="0" borderId="13" xfId="62" applyFont="1" applyBorder="1" applyAlignment="1">
      <alignment horizontal="center"/>
    </xf>
    <xf numFmtId="43" fontId="43" fillId="0" borderId="14" xfId="62" applyFont="1" applyBorder="1" applyAlignment="1">
      <alignment horizontal="center"/>
    </xf>
    <xf numFmtId="43" fontId="43" fillId="0" borderId="1" xfId="62" applyFont="1" applyBorder="1" applyAlignment="1"/>
    <xf numFmtId="43" fontId="46" fillId="0" borderId="11" xfId="62" applyFont="1" applyBorder="1" applyAlignment="1"/>
    <xf numFmtId="43" fontId="46" fillId="0" borderId="14" xfId="62" applyFont="1" applyBorder="1" applyAlignment="1"/>
    <xf numFmtId="180" fontId="46" fillId="0" borderId="14" xfId="0" applyNumberFormat="1" applyFont="1" applyFill="1" applyBorder="1" applyAlignment="1"/>
  </cellXfs>
  <cellStyles count="8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Beijing event" xfId="80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3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48"/>
  <sheetViews>
    <sheetView showGridLines="0" tabSelected="1" zoomScale="80" zoomScaleNormal="80" workbookViewId="0">
      <pane ySplit="1" topLeftCell="A12" activePane="bottomLeft" state="frozen"/>
      <selection pane="bottomLeft" activeCell="J39" sqref="J39"/>
    </sheetView>
  </sheetViews>
  <sheetFormatPr baseColWidth="10" defaultColWidth="8.83203125" defaultRowHeight="15" x14ac:dyDescent="0.15"/>
  <cols>
    <col min="2" max="2" width="8.5" customWidth="1"/>
    <col min="3" max="3" width="38.6640625" bestFit="1" customWidth="1"/>
    <col min="4" max="4" width="47.33203125" customWidth="1"/>
    <col min="5" max="5" width="13.1640625" style="29" customWidth="1"/>
    <col min="6" max="6" width="12.6640625" style="24" bestFit="1" customWidth="1"/>
    <col min="7" max="8" width="8.33203125" style="24" customWidth="1"/>
    <col min="9" max="9" width="10.83203125" style="33" customWidth="1"/>
    <col min="10" max="10" width="17.6640625" style="18" customWidth="1"/>
  </cols>
  <sheetData>
    <row r="2" spans="2:10" ht="23" x14ac:dyDescent="0.3">
      <c r="B2" s="54" t="s">
        <v>20</v>
      </c>
      <c r="C2" s="54"/>
      <c r="D2" s="54"/>
      <c r="E2" s="54"/>
      <c r="F2" s="54"/>
      <c r="G2" s="20"/>
      <c r="H2" s="20"/>
      <c r="I2" s="30"/>
      <c r="J2" s="15"/>
    </row>
    <row r="3" spans="2:10" ht="36" x14ac:dyDescent="0.25">
      <c r="B3" s="1"/>
      <c r="C3" s="2" t="s">
        <v>1</v>
      </c>
      <c r="D3" s="2"/>
      <c r="E3" s="55" t="s">
        <v>16</v>
      </c>
      <c r="F3" s="55"/>
      <c r="G3" s="20"/>
      <c r="H3" s="20"/>
      <c r="I3" s="30"/>
      <c r="J3" s="15"/>
    </row>
    <row r="4" spans="2:10" ht="18" x14ac:dyDescent="0.25">
      <c r="B4" s="3" t="s">
        <v>7</v>
      </c>
      <c r="C4" s="4" t="s">
        <v>2</v>
      </c>
      <c r="D4" s="4" t="s">
        <v>17</v>
      </c>
      <c r="E4" s="56" t="s">
        <v>3</v>
      </c>
      <c r="F4" s="57"/>
      <c r="G4" s="21"/>
      <c r="H4" s="20"/>
      <c r="I4" s="30"/>
      <c r="J4" s="15"/>
    </row>
    <row r="5" spans="2:10" ht="18" x14ac:dyDescent="0.25">
      <c r="B5" s="5">
        <v>1</v>
      </c>
      <c r="C5" s="45" t="str">
        <f>C13</f>
        <v>创意设计</v>
      </c>
      <c r="D5" s="45"/>
      <c r="E5" s="52">
        <f>J21</f>
        <v>19400</v>
      </c>
      <c r="F5" s="53"/>
      <c r="G5" s="22"/>
      <c r="H5" s="20"/>
      <c r="I5" s="30"/>
      <c r="J5" s="15"/>
    </row>
    <row r="6" spans="2:10" ht="18" x14ac:dyDescent="0.25">
      <c r="B6" s="5">
        <v>2</v>
      </c>
      <c r="C6" s="45" t="str">
        <f>C22</f>
        <v>物料道具</v>
      </c>
      <c r="D6" s="45"/>
      <c r="E6" s="52">
        <f>J31</f>
        <v>27660</v>
      </c>
      <c r="F6" s="53"/>
      <c r="G6" s="22"/>
      <c r="H6" s="20"/>
      <c r="I6" s="30"/>
      <c r="J6" s="15"/>
    </row>
    <row r="7" spans="2:10" ht="18" x14ac:dyDescent="0.25">
      <c r="B7" s="5">
        <v>3</v>
      </c>
      <c r="C7" s="45" t="str">
        <f>C32</f>
        <v>工作人员</v>
      </c>
      <c r="D7" s="45"/>
      <c r="E7" s="52">
        <f>J35</f>
        <v>2600</v>
      </c>
      <c r="F7" s="53"/>
      <c r="G7" s="20"/>
      <c r="H7" s="20"/>
      <c r="I7" s="30"/>
      <c r="J7" s="15"/>
    </row>
    <row r="8" spans="2:10" ht="18" x14ac:dyDescent="0.25">
      <c r="B8" s="5">
        <v>4</v>
      </c>
      <c r="C8" s="46" t="str">
        <f>C36</f>
        <v>税 Tax</v>
      </c>
      <c r="D8" s="46"/>
      <c r="E8" s="52">
        <f>J37</f>
        <v>3361.3364199999996</v>
      </c>
      <c r="F8" s="53"/>
      <c r="G8" s="20"/>
      <c r="H8" s="20"/>
      <c r="I8" s="30"/>
      <c r="J8" s="15"/>
    </row>
    <row r="9" spans="2:10" ht="18" x14ac:dyDescent="0.25">
      <c r="B9" s="6"/>
      <c r="C9" s="45" t="s">
        <v>0</v>
      </c>
      <c r="D9" s="45"/>
      <c r="E9" s="78">
        <f>J39</f>
        <v>53021.33642</v>
      </c>
      <c r="F9" s="79"/>
      <c r="G9" s="20"/>
      <c r="H9" s="20"/>
      <c r="I9" s="30"/>
      <c r="J9" s="15"/>
    </row>
    <row r="10" spans="2:10" ht="18" customHeight="1" x14ac:dyDescent="0.25">
      <c r="B10" s="74" t="s">
        <v>78</v>
      </c>
      <c r="C10" s="75"/>
      <c r="D10" s="76"/>
      <c r="E10" s="59">
        <v>50000</v>
      </c>
      <c r="F10" s="60"/>
      <c r="G10" s="20"/>
      <c r="H10" s="20"/>
      <c r="I10" s="30"/>
      <c r="J10" s="15"/>
    </row>
    <row r="11" spans="2:10" ht="46" x14ac:dyDescent="0.3">
      <c r="B11" s="7"/>
      <c r="C11" s="8" t="s">
        <v>4</v>
      </c>
      <c r="D11" s="8"/>
      <c r="E11" s="28"/>
      <c r="F11" s="23"/>
      <c r="G11" s="23"/>
      <c r="H11" s="23"/>
      <c r="I11" s="31"/>
      <c r="J11" s="16"/>
    </row>
    <row r="12" spans="2:10" ht="54" x14ac:dyDescent="0.15">
      <c r="B12" s="9" t="s">
        <v>5</v>
      </c>
      <c r="C12" s="61" t="s">
        <v>8</v>
      </c>
      <c r="D12" s="62"/>
      <c r="E12" s="9" t="s">
        <v>6</v>
      </c>
      <c r="F12" s="9" t="s">
        <v>22</v>
      </c>
      <c r="G12" s="10" t="s">
        <v>23</v>
      </c>
      <c r="H12" s="11" t="s">
        <v>24</v>
      </c>
      <c r="I12" s="32" t="s">
        <v>9</v>
      </c>
      <c r="J12" s="17" t="s">
        <v>10</v>
      </c>
    </row>
    <row r="13" spans="2:10" ht="16" x14ac:dyDescent="0.15">
      <c r="B13" s="44">
        <v>1</v>
      </c>
      <c r="C13" s="39" t="s">
        <v>25</v>
      </c>
      <c r="D13" s="39"/>
      <c r="E13" s="40"/>
      <c r="F13" s="35"/>
      <c r="G13" s="36"/>
      <c r="H13" s="36"/>
      <c r="I13" s="37"/>
      <c r="J13" s="41"/>
    </row>
    <row r="14" spans="2:10" ht="17" x14ac:dyDescent="0.25">
      <c r="B14" s="25" t="s">
        <v>14</v>
      </c>
      <c r="C14" s="51" t="s">
        <v>56</v>
      </c>
      <c r="D14" s="14" t="s">
        <v>57</v>
      </c>
      <c r="E14" s="27" t="s">
        <v>19</v>
      </c>
      <c r="F14" s="27">
        <v>1</v>
      </c>
      <c r="G14" s="12">
        <v>1</v>
      </c>
      <c r="H14" s="13">
        <v>1</v>
      </c>
      <c r="I14" s="19">
        <v>5000</v>
      </c>
      <c r="J14" s="19">
        <v>0</v>
      </c>
    </row>
    <row r="15" spans="2:10" s="26" customFormat="1" ht="16" x14ac:dyDescent="0.15">
      <c r="B15" s="25" t="s">
        <v>69</v>
      </c>
      <c r="C15" s="43" t="s">
        <v>47</v>
      </c>
      <c r="D15" s="43" t="s">
        <v>58</v>
      </c>
      <c r="E15" s="27" t="s">
        <v>18</v>
      </c>
      <c r="F15" s="27">
        <v>1</v>
      </c>
      <c r="G15" s="12">
        <v>1</v>
      </c>
      <c r="H15" s="13">
        <v>1</v>
      </c>
      <c r="I15" s="19">
        <v>7000</v>
      </c>
      <c r="J15" s="19">
        <f t="shared" ref="J15:J20" si="0">I15*F15*G15*H15</f>
        <v>7000</v>
      </c>
    </row>
    <row r="16" spans="2:10" s="26" customFormat="1" ht="16" x14ac:dyDescent="0.15">
      <c r="B16" s="25" t="s">
        <v>27</v>
      </c>
      <c r="C16" s="43" t="s">
        <v>26</v>
      </c>
      <c r="D16" s="43" t="s">
        <v>74</v>
      </c>
      <c r="E16" s="27" t="s">
        <v>18</v>
      </c>
      <c r="F16" s="27">
        <v>1</v>
      </c>
      <c r="G16" s="12">
        <v>2</v>
      </c>
      <c r="H16" s="13">
        <v>1</v>
      </c>
      <c r="I16" s="19">
        <v>600</v>
      </c>
      <c r="J16" s="19">
        <f t="shared" si="0"/>
        <v>1200</v>
      </c>
    </row>
    <row r="17" spans="2:10" s="26" customFormat="1" ht="16" x14ac:dyDescent="0.15">
      <c r="B17" s="25" t="s">
        <v>28</v>
      </c>
      <c r="C17" s="43" t="s">
        <v>33</v>
      </c>
      <c r="D17" s="43" t="s">
        <v>40</v>
      </c>
      <c r="E17" s="27" t="s">
        <v>39</v>
      </c>
      <c r="F17" s="27">
        <v>1</v>
      </c>
      <c r="G17" s="12">
        <v>2</v>
      </c>
      <c r="H17" s="13">
        <v>1</v>
      </c>
      <c r="I17" s="19">
        <v>400</v>
      </c>
      <c r="J17" s="19">
        <f t="shared" si="0"/>
        <v>800</v>
      </c>
    </row>
    <row r="18" spans="2:10" s="26" customFormat="1" ht="16" x14ac:dyDescent="0.15">
      <c r="B18" s="25" t="s">
        <v>34</v>
      </c>
      <c r="C18" s="43" t="s">
        <v>62</v>
      </c>
      <c r="D18" s="43" t="s">
        <v>63</v>
      </c>
      <c r="E18" s="27" t="s">
        <v>54</v>
      </c>
      <c r="F18" s="27">
        <v>1</v>
      </c>
      <c r="G18" s="12">
        <v>1</v>
      </c>
      <c r="H18" s="13">
        <v>1</v>
      </c>
      <c r="I18" s="19">
        <v>200</v>
      </c>
      <c r="J18" s="19">
        <f t="shared" si="0"/>
        <v>200</v>
      </c>
    </row>
    <row r="19" spans="2:10" s="26" customFormat="1" ht="16" x14ac:dyDescent="0.15">
      <c r="B19" s="25" t="s">
        <v>70</v>
      </c>
      <c r="C19" s="43" t="s">
        <v>64</v>
      </c>
      <c r="D19" s="43" t="s">
        <v>75</v>
      </c>
      <c r="E19" s="27" t="s">
        <v>19</v>
      </c>
      <c r="F19" s="27">
        <v>1</v>
      </c>
      <c r="G19" s="12">
        <v>3</v>
      </c>
      <c r="H19" s="13">
        <v>1</v>
      </c>
      <c r="I19" s="19">
        <v>1600</v>
      </c>
      <c r="J19" s="19">
        <f t="shared" si="0"/>
        <v>4800</v>
      </c>
    </row>
    <row r="20" spans="2:10" s="26" customFormat="1" ht="16" x14ac:dyDescent="0.15">
      <c r="B20" s="25" t="s">
        <v>71</v>
      </c>
      <c r="C20" s="43" t="s">
        <v>72</v>
      </c>
      <c r="D20" s="43" t="s">
        <v>73</v>
      </c>
      <c r="E20" s="27" t="s">
        <v>54</v>
      </c>
      <c r="F20" s="27">
        <v>1</v>
      </c>
      <c r="G20" s="12">
        <v>3</v>
      </c>
      <c r="H20" s="13">
        <v>1</v>
      </c>
      <c r="I20" s="19">
        <v>1800</v>
      </c>
      <c r="J20" s="19">
        <f t="shared" si="0"/>
        <v>5400</v>
      </c>
    </row>
    <row r="21" spans="2:10" ht="18" x14ac:dyDescent="0.25">
      <c r="B21" s="63" t="s">
        <v>11</v>
      </c>
      <c r="C21" s="63"/>
      <c r="D21" s="63"/>
      <c r="E21" s="63"/>
      <c r="F21" s="63"/>
      <c r="G21" s="63"/>
      <c r="H21" s="63"/>
      <c r="I21" s="63"/>
      <c r="J21" s="42">
        <f>SUM(J14:J20)</f>
        <v>19400</v>
      </c>
    </row>
    <row r="22" spans="2:10" ht="16" x14ac:dyDescent="0.15">
      <c r="B22" s="34">
        <v>2</v>
      </c>
      <c r="C22" s="70" t="s">
        <v>50</v>
      </c>
      <c r="D22" s="71"/>
      <c r="E22" s="71"/>
      <c r="F22" s="71"/>
      <c r="G22" s="71"/>
      <c r="H22" s="71"/>
      <c r="I22" s="71"/>
      <c r="J22" s="72"/>
    </row>
    <row r="23" spans="2:10" ht="16" x14ac:dyDescent="0.15">
      <c r="B23" s="25" t="s">
        <v>65</v>
      </c>
      <c r="C23" s="43" t="s">
        <v>52</v>
      </c>
      <c r="D23" s="14"/>
      <c r="E23" s="27" t="s">
        <v>54</v>
      </c>
      <c r="F23" s="27">
        <v>1</v>
      </c>
      <c r="G23" s="27">
        <v>30</v>
      </c>
      <c r="H23" s="13">
        <v>1</v>
      </c>
      <c r="I23" s="19">
        <v>8</v>
      </c>
      <c r="J23" s="19">
        <f t="shared" ref="J23:J30" si="1">I23*F23*G23*H23</f>
        <v>240</v>
      </c>
    </row>
    <row r="24" spans="2:10" ht="16" x14ac:dyDescent="0.15">
      <c r="B24" s="25" t="s">
        <v>29</v>
      </c>
      <c r="C24" s="43" t="s">
        <v>53</v>
      </c>
      <c r="D24" s="14"/>
      <c r="E24" s="27" t="s">
        <v>54</v>
      </c>
      <c r="F24" s="27">
        <v>1</v>
      </c>
      <c r="G24" s="27">
        <v>1</v>
      </c>
      <c r="H24" s="13">
        <v>1</v>
      </c>
      <c r="I24" s="19">
        <v>100</v>
      </c>
      <c r="J24" s="19">
        <f t="shared" si="1"/>
        <v>100</v>
      </c>
    </row>
    <row r="25" spans="2:10" ht="16" x14ac:dyDescent="0.15">
      <c r="B25" s="25" t="s">
        <v>30</v>
      </c>
      <c r="C25" s="43" t="s">
        <v>60</v>
      </c>
      <c r="D25" s="14" t="s">
        <v>61</v>
      </c>
      <c r="E25" s="27" t="s">
        <v>19</v>
      </c>
      <c r="F25" s="27">
        <v>1</v>
      </c>
      <c r="G25" s="27">
        <v>1</v>
      </c>
      <c r="H25" s="13">
        <v>1</v>
      </c>
      <c r="I25" s="19">
        <v>16000</v>
      </c>
      <c r="J25" s="19">
        <f t="shared" si="1"/>
        <v>16000</v>
      </c>
    </row>
    <row r="26" spans="2:10" ht="16" x14ac:dyDescent="0.15">
      <c r="B26" s="25" t="s">
        <v>31</v>
      </c>
      <c r="C26" s="43" t="s">
        <v>66</v>
      </c>
      <c r="D26" s="43" t="s">
        <v>67</v>
      </c>
      <c r="E26" s="27" t="s">
        <v>68</v>
      </c>
      <c r="F26" s="27">
        <v>1</v>
      </c>
      <c r="G26" s="27">
        <v>16.8</v>
      </c>
      <c r="H26" s="13">
        <v>1</v>
      </c>
      <c r="I26" s="19">
        <v>150</v>
      </c>
      <c r="J26" s="19">
        <f t="shared" si="1"/>
        <v>2520</v>
      </c>
    </row>
    <row r="27" spans="2:10" ht="16" x14ac:dyDescent="0.15">
      <c r="B27" s="25" t="s">
        <v>32</v>
      </c>
      <c r="C27" s="43" t="s">
        <v>55</v>
      </c>
      <c r="D27" s="43" t="s">
        <v>59</v>
      </c>
      <c r="E27" s="27" t="s">
        <v>19</v>
      </c>
      <c r="F27" s="27">
        <v>1</v>
      </c>
      <c r="G27" s="27">
        <v>1</v>
      </c>
      <c r="H27" s="13">
        <v>1</v>
      </c>
      <c r="I27" s="19">
        <v>1000</v>
      </c>
      <c r="J27" s="19">
        <f t="shared" si="1"/>
        <v>1000</v>
      </c>
    </row>
    <row r="28" spans="2:10" ht="16" x14ac:dyDescent="0.15">
      <c r="B28" s="25" t="s">
        <v>43</v>
      </c>
      <c r="C28" s="43" t="s">
        <v>76</v>
      </c>
      <c r="D28" s="43" t="s">
        <v>77</v>
      </c>
      <c r="E28" s="27" t="s">
        <v>19</v>
      </c>
      <c r="F28" s="27">
        <v>1</v>
      </c>
      <c r="G28" s="27">
        <v>1</v>
      </c>
      <c r="H28" s="13">
        <v>1</v>
      </c>
      <c r="I28" s="19">
        <v>800</v>
      </c>
      <c r="J28" s="19">
        <f t="shared" si="1"/>
        <v>800</v>
      </c>
    </row>
    <row r="29" spans="2:10" ht="16" x14ac:dyDescent="0.15">
      <c r="B29" s="25" t="s">
        <v>44</v>
      </c>
      <c r="C29" s="43" t="s">
        <v>49</v>
      </c>
      <c r="D29" s="14"/>
      <c r="E29" s="27" t="s">
        <v>46</v>
      </c>
      <c r="F29" s="27">
        <v>1</v>
      </c>
      <c r="G29" s="27">
        <v>2</v>
      </c>
      <c r="H29" s="13">
        <v>1</v>
      </c>
      <c r="I29" s="19">
        <v>1500</v>
      </c>
      <c r="J29" s="19">
        <f t="shared" si="1"/>
        <v>3000</v>
      </c>
    </row>
    <row r="30" spans="2:10" ht="16" x14ac:dyDescent="0.15">
      <c r="B30" s="25" t="s">
        <v>45</v>
      </c>
      <c r="C30" s="43" t="s">
        <v>51</v>
      </c>
      <c r="D30" s="43"/>
      <c r="E30" s="27" t="s">
        <v>38</v>
      </c>
      <c r="F30" s="27">
        <v>1</v>
      </c>
      <c r="G30" s="27">
        <v>8</v>
      </c>
      <c r="H30" s="13">
        <v>1</v>
      </c>
      <c r="I30" s="19">
        <v>500</v>
      </c>
      <c r="J30" s="19">
        <f t="shared" si="1"/>
        <v>4000</v>
      </c>
    </row>
    <row r="31" spans="2:10" ht="15" customHeight="1" x14ac:dyDescent="0.25">
      <c r="B31" s="64" t="s">
        <v>15</v>
      </c>
      <c r="C31" s="65"/>
      <c r="D31" s="65"/>
      <c r="E31" s="65"/>
      <c r="F31" s="65"/>
      <c r="G31" s="65"/>
      <c r="H31" s="65"/>
      <c r="I31" s="66"/>
      <c r="J31" s="42">
        <f>SUM(J23:J30)</f>
        <v>27660</v>
      </c>
    </row>
    <row r="32" spans="2:10" ht="16" x14ac:dyDescent="0.15">
      <c r="B32" s="34">
        <v>3</v>
      </c>
      <c r="C32" s="70" t="s">
        <v>35</v>
      </c>
      <c r="D32" s="71"/>
      <c r="E32" s="71"/>
      <c r="F32" s="71"/>
      <c r="G32" s="71"/>
      <c r="H32" s="71"/>
      <c r="I32" s="71"/>
      <c r="J32" s="72"/>
    </row>
    <row r="33" spans="2:12" ht="16" x14ac:dyDescent="0.15">
      <c r="B33" s="25" t="s">
        <v>48</v>
      </c>
      <c r="C33" s="43" t="s">
        <v>36</v>
      </c>
      <c r="D33" s="14" t="s">
        <v>41</v>
      </c>
      <c r="E33" s="27" t="s">
        <v>38</v>
      </c>
      <c r="F33" s="27">
        <v>1</v>
      </c>
      <c r="G33" s="27">
        <v>2</v>
      </c>
      <c r="H33" s="13">
        <v>1</v>
      </c>
      <c r="I33" s="19">
        <v>800</v>
      </c>
      <c r="J33" s="19">
        <f>F33*G33*H33*I33</f>
        <v>1600</v>
      </c>
    </row>
    <row r="34" spans="2:12" ht="20" customHeight="1" x14ac:dyDescent="0.15">
      <c r="B34" s="25" t="s">
        <v>21</v>
      </c>
      <c r="C34" s="43" t="s">
        <v>37</v>
      </c>
      <c r="D34" s="43" t="s">
        <v>42</v>
      </c>
      <c r="E34" s="27" t="s">
        <v>38</v>
      </c>
      <c r="F34" s="27">
        <v>1</v>
      </c>
      <c r="G34" s="27">
        <v>1</v>
      </c>
      <c r="H34" s="13">
        <v>1</v>
      </c>
      <c r="I34" s="19">
        <v>1000</v>
      </c>
      <c r="J34" s="19">
        <f t="shared" ref="J34" si="2">F34*G34*H34*I34</f>
        <v>1000</v>
      </c>
    </row>
    <row r="35" spans="2:12" ht="18" x14ac:dyDescent="0.25">
      <c r="B35" s="64" t="s">
        <v>11</v>
      </c>
      <c r="C35" s="65"/>
      <c r="D35" s="65"/>
      <c r="E35" s="65"/>
      <c r="F35" s="65"/>
      <c r="G35" s="65"/>
      <c r="H35" s="65"/>
      <c r="I35" s="66"/>
      <c r="J35" s="42">
        <f>SUM(J33:J34)</f>
        <v>2600</v>
      </c>
    </row>
    <row r="36" spans="2:12" ht="16" x14ac:dyDescent="0.15">
      <c r="B36" s="34">
        <v>4</v>
      </c>
      <c r="C36" s="38" t="s">
        <v>13</v>
      </c>
      <c r="D36" s="47">
        <v>6.7686999999999997E-2</v>
      </c>
      <c r="E36" s="48"/>
      <c r="F36" s="49"/>
      <c r="G36" s="49"/>
      <c r="H36" s="49"/>
      <c r="I36" s="49"/>
      <c r="J36" s="50"/>
      <c r="K36" s="26"/>
      <c r="L36" s="26"/>
    </row>
    <row r="37" spans="2:12" ht="18" x14ac:dyDescent="0.25">
      <c r="B37" s="63" t="s">
        <v>11</v>
      </c>
      <c r="C37" s="63"/>
      <c r="D37" s="63"/>
      <c r="E37" s="63"/>
      <c r="F37" s="63"/>
      <c r="G37" s="63"/>
      <c r="H37" s="63"/>
      <c r="I37" s="63"/>
      <c r="J37" s="42">
        <f>(J21+J31+J35)*D36</f>
        <v>3361.3364199999996</v>
      </c>
      <c r="K37" s="26"/>
      <c r="L37" s="26"/>
    </row>
    <row r="38" spans="2:12" ht="16" x14ac:dyDescent="0.15">
      <c r="B38" s="67"/>
      <c r="C38" s="68"/>
      <c r="D38" s="68"/>
      <c r="E38" s="68"/>
      <c r="F38" s="68"/>
      <c r="G38" s="68"/>
      <c r="H38" s="68"/>
      <c r="I38" s="68"/>
      <c r="J38" s="69"/>
      <c r="K38" s="26"/>
      <c r="L38" s="26"/>
    </row>
    <row r="39" spans="2:12" ht="18" x14ac:dyDescent="0.25">
      <c r="B39" s="58" t="s">
        <v>12</v>
      </c>
      <c r="C39" s="58"/>
      <c r="D39" s="58"/>
      <c r="E39" s="58"/>
      <c r="F39" s="58"/>
      <c r="G39" s="58"/>
      <c r="H39" s="58"/>
      <c r="I39" s="58"/>
      <c r="J39" s="80">
        <f>J21+J31+J37+J35</f>
        <v>53021.33642</v>
      </c>
    </row>
    <row r="40" spans="2:12" ht="18" x14ac:dyDescent="0.25">
      <c r="B40" s="73" t="s">
        <v>78</v>
      </c>
      <c r="C40" s="73"/>
      <c r="D40" s="73"/>
      <c r="E40" s="73"/>
      <c r="F40" s="73"/>
      <c r="G40" s="73"/>
      <c r="H40" s="73"/>
      <c r="I40" s="73"/>
      <c r="J40" s="77">
        <v>50000</v>
      </c>
    </row>
    <row r="46" spans="2:12" s="26" customFormat="1" ht="33" customHeight="1" x14ac:dyDescent="0.15">
      <c r="B46"/>
      <c r="C46"/>
      <c r="D46"/>
      <c r="E46" s="29"/>
      <c r="F46" s="24"/>
      <c r="G46" s="24"/>
      <c r="H46" s="24"/>
      <c r="I46" s="33"/>
      <c r="J46" s="18"/>
      <c r="K46"/>
      <c r="L46"/>
    </row>
    <row r="47" spans="2:12" s="26" customFormat="1" x14ac:dyDescent="0.15">
      <c r="B47"/>
      <c r="C47"/>
      <c r="D47"/>
      <c r="E47" s="29"/>
      <c r="F47" s="24"/>
      <c r="G47" s="24"/>
      <c r="H47" s="24"/>
      <c r="I47" s="33"/>
      <c r="J47" s="18"/>
      <c r="K47"/>
      <c r="L47"/>
    </row>
    <row r="48" spans="2:12" s="26" customFormat="1" x14ac:dyDescent="0.15">
      <c r="B48"/>
      <c r="C48"/>
      <c r="D48"/>
      <c r="E48" s="29"/>
      <c r="F48" s="24"/>
      <c r="G48" s="24"/>
      <c r="H48" s="24"/>
      <c r="I48" s="33"/>
      <c r="J48" s="18"/>
      <c r="K48"/>
      <c r="L48"/>
    </row>
  </sheetData>
  <mergeCells count="20">
    <mergeCell ref="B40:I40"/>
    <mergeCell ref="B39:I39"/>
    <mergeCell ref="E8:F8"/>
    <mergeCell ref="E9:F9"/>
    <mergeCell ref="C12:D12"/>
    <mergeCell ref="B21:I21"/>
    <mergeCell ref="B31:I31"/>
    <mergeCell ref="B37:I37"/>
    <mergeCell ref="B38:J38"/>
    <mergeCell ref="B35:I35"/>
    <mergeCell ref="C22:J22"/>
    <mergeCell ref="C32:J32"/>
    <mergeCell ref="B10:D10"/>
    <mergeCell ref="E10:F10"/>
    <mergeCell ref="E7:F7"/>
    <mergeCell ref="B2:F2"/>
    <mergeCell ref="E3:F3"/>
    <mergeCell ref="E4:F4"/>
    <mergeCell ref="E5:F5"/>
    <mergeCell ref="E6:F6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Microsoft Office 用户</cp:lastModifiedBy>
  <dcterms:created xsi:type="dcterms:W3CDTF">2014-02-12T08:04:12Z</dcterms:created>
  <dcterms:modified xsi:type="dcterms:W3CDTF">2019-12-24T07:04:30Z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