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rry.ma\Desktop\"/>
    </mc:Choice>
  </mc:AlternateContent>
  <bookViews>
    <workbookView xWindow="0" yWindow="465" windowWidth="25125" windowHeight="13920" tabRatio="500"/>
  </bookViews>
  <sheets>
    <sheet name="报价总表" sheetId="3" r:id="rId1"/>
    <sheet name="创意设计" sheetId="1" r:id="rId2"/>
    <sheet name="技术开发" sheetId="2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3" l="1"/>
  <c r="E8" i="3"/>
  <c r="E11" i="1"/>
  <c r="J30" i="1"/>
  <c r="J31" i="1"/>
  <c r="E8" i="1"/>
  <c r="J16" i="1"/>
  <c r="J17" i="1"/>
  <c r="J18" i="1"/>
  <c r="J20" i="1"/>
  <c r="J21" i="1"/>
  <c r="J22" i="1"/>
  <c r="J23" i="1"/>
  <c r="J24" i="1"/>
  <c r="J26" i="1"/>
  <c r="J27" i="1"/>
  <c r="J28" i="1"/>
  <c r="J33" i="1"/>
  <c r="J35" i="1"/>
  <c r="J14" i="2"/>
  <c r="J15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2" i="2"/>
  <c r="J33" i="2"/>
  <c r="J34" i="2"/>
  <c r="J36" i="2"/>
  <c r="J38" i="2"/>
  <c r="E9" i="3"/>
  <c r="E7" i="2"/>
  <c r="E6" i="2"/>
  <c r="C7" i="2"/>
  <c r="C6" i="2"/>
  <c r="E9" i="2"/>
  <c r="E8" i="2"/>
  <c r="C8" i="2"/>
  <c r="E5" i="2"/>
  <c r="E10" i="1"/>
  <c r="E9" i="1"/>
  <c r="C9" i="1"/>
  <c r="E7" i="1"/>
  <c r="E6" i="1"/>
  <c r="E5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4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4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4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<sst xmlns="http://schemas.openxmlformats.org/spreadsheetml/2006/main" count="167" uniqueCount="117">
  <si>
    <t>Quotation Summary 报价总表</t>
    <phoneticPr fontId="4" type="noConversion"/>
  </si>
  <si>
    <t>上海麦田公共关系咨询有限公司</t>
    <phoneticPr fontId="7" type="noConversion"/>
  </si>
  <si>
    <t>Item</t>
    <phoneticPr fontId="7" type="noConversion"/>
  </si>
  <si>
    <t>Descripation描述</t>
  </si>
  <si>
    <t>形式</t>
    <phoneticPr fontId="7" type="noConversion"/>
  </si>
  <si>
    <t>Quotation
报价</t>
  </si>
  <si>
    <t>总计 Total</t>
  </si>
  <si>
    <t>报价明细表 Quotation Breakdown</t>
  </si>
  <si>
    <t xml:space="preserve">Item  </t>
  </si>
  <si>
    <t>Descripation</t>
    <phoneticPr fontId="7" type="noConversion"/>
  </si>
  <si>
    <t>Unit</t>
  </si>
  <si>
    <t>Size</t>
    <phoneticPr fontId="7" type="noConversion"/>
  </si>
  <si>
    <t>Qty</t>
    <phoneticPr fontId="7" type="noConversion"/>
  </si>
  <si>
    <t>Time of usage</t>
    <phoneticPr fontId="7" type="noConversion"/>
  </si>
  <si>
    <t>Unit Price</t>
    <phoneticPr fontId="7" type="noConversion"/>
  </si>
  <si>
    <t>Total(RMB)</t>
    <phoneticPr fontId="7" type="noConversion"/>
  </si>
  <si>
    <t>1-1</t>
    <phoneticPr fontId="7" type="noConversion"/>
  </si>
  <si>
    <t>人/时</t>
    <phoneticPr fontId="7" type="noConversion"/>
  </si>
  <si>
    <t>1-2</t>
  </si>
  <si>
    <t>人/时</t>
    <phoneticPr fontId="7" type="noConversion"/>
  </si>
  <si>
    <t>Total</t>
    <phoneticPr fontId="7" type="noConversion"/>
  </si>
  <si>
    <t>2-1</t>
    <phoneticPr fontId="7" type="noConversion"/>
  </si>
  <si>
    <t>2-2</t>
    <phoneticPr fontId="7" type="noConversion"/>
  </si>
  <si>
    <t>3-1</t>
    <phoneticPr fontId="7" type="noConversion"/>
  </si>
  <si>
    <t>Total</t>
    <phoneticPr fontId="7" type="noConversion"/>
  </si>
  <si>
    <t>税 Tax</t>
    <phoneticPr fontId="7" type="noConversion"/>
  </si>
  <si>
    <t>Total Amount</t>
    <phoneticPr fontId="7" type="noConversion"/>
  </si>
  <si>
    <t>网站内容、Logo设计分析</t>
    <rPh sb="0" eb="1">
      <t>wang zhan</t>
    </rPh>
    <rPh sb="2" eb="3">
      <t>nei r</t>
    </rPh>
    <rPh sb="9" eb="10">
      <t>she ji</t>
    </rPh>
    <rPh sb="11" eb="12">
      <t>fen xi</t>
    </rPh>
    <phoneticPr fontId="7" type="noConversion"/>
  </si>
  <si>
    <t>根据客户提供现网站设计及内容、Logo设计，进行创意分析</t>
    <rPh sb="4" eb="5">
      <t>ti gong</t>
    </rPh>
    <rPh sb="6" eb="7">
      <t>xian you</t>
    </rPh>
    <rPh sb="7" eb="8">
      <t>wang z</t>
    </rPh>
    <rPh sb="9" eb="10">
      <t>she ji</t>
    </rPh>
    <rPh sb="11" eb="12">
      <t>ji</t>
    </rPh>
    <rPh sb="12" eb="13">
      <t>nei r</t>
    </rPh>
    <rPh sb="19" eb="20">
      <t>she ji</t>
    </rPh>
    <rPh sb="22" eb="23">
      <t>j x</t>
    </rPh>
    <rPh sb="24" eb="25">
      <t>chuang yi</t>
    </rPh>
    <rPh sb="26" eb="27">
      <t>fen xi</t>
    </rPh>
    <phoneticPr fontId="7" type="noConversion"/>
  </si>
  <si>
    <t>与同类型网站比较，进行创意分析</t>
    <rPh sb="0" eb="1">
      <t>yu</t>
    </rPh>
    <rPh sb="1" eb="2">
      <t>tong pin lei</t>
    </rPh>
    <rPh sb="2" eb="3">
      <t>lei x</t>
    </rPh>
    <rPh sb="4" eb="5">
      <t>wang z</t>
    </rPh>
    <rPh sb="6" eb="7">
      <t>bi j</t>
    </rPh>
    <rPh sb="9" eb="10">
      <t>j x</t>
    </rPh>
    <rPh sb="11" eb="12">
      <t>chuang yi</t>
    </rPh>
    <rPh sb="13" eb="14">
      <t>fen x</t>
    </rPh>
    <phoneticPr fontId="7" type="noConversion"/>
  </si>
  <si>
    <t>网站设计</t>
    <rPh sb="0" eb="1">
      <t>wang zhan</t>
    </rPh>
    <rPh sb="2" eb="3">
      <t>she ji</t>
    </rPh>
    <phoneticPr fontId="7" type="noConversion"/>
  </si>
  <si>
    <t>根据客户需求，提供创意，不低于3个创意，包含3次修改</t>
    <rPh sb="9" eb="10">
      <t>chuang yi</t>
    </rPh>
    <rPh sb="12" eb="13">
      <t>bu di yu</t>
    </rPh>
    <rPh sb="16" eb="17">
      <t>ge</t>
    </rPh>
    <rPh sb="17" eb="18">
      <t>chuang yi</t>
    </rPh>
    <rPh sb="23" eb="24">
      <t>ci</t>
    </rPh>
    <rPh sb="24" eb="25">
      <t>xiu gai</t>
    </rPh>
    <phoneticPr fontId="7" type="noConversion"/>
  </si>
  <si>
    <t>根据首页设计、二级页面内容，延展设计</t>
    <rPh sb="0" eb="1">
      <t>gen j</t>
    </rPh>
    <rPh sb="2" eb="3">
      <t>shou ye</t>
    </rPh>
    <rPh sb="4" eb="5">
      <t>she ji</t>
    </rPh>
    <rPh sb="7" eb="8">
      <t>er ji cai dan</t>
    </rPh>
    <rPh sb="9" eb="10">
      <t>ye m</t>
    </rPh>
    <rPh sb="11" eb="12">
      <t>nei r</t>
    </rPh>
    <rPh sb="14" eb="15">
      <t>yan zhan</t>
    </rPh>
    <rPh sb="16" eb="17">
      <t>she ji</t>
    </rPh>
    <phoneticPr fontId="7" type="noConversion"/>
  </si>
  <si>
    <t>根据网站设计首页，延展设计</t>
    <rPh sb="0" eb="1">
      <t>gen j</t>
    </rPh>
    <rPh sb="2" eb="3">
      <t>wang zhan</t>
    </rPh>
    <rPh sb="4" eb="5">
      <t>she ji</t>
    </rPh>
    <rPh sb="6" eb="7">
      <t>shou ye</t>
    </rPh>
    <rPh sb="9" eb="10">
      <t>yan zhan</t>
    </rPh>
    <rPh sb="11" eb="12">
      <t>she ji</t>
    </rPh>
    <phoneticPr fontId="7" type="noConversion"/>
  </si>
  <si>
    <t>根据首页设计、二级页面内容，延展设计</t>
    <rPh sb="0" eb="1">
      <t>gen j</t>
    </rPh>
    <rPh sb="2" eb="3">
      <t>shou ye</t>
    </rPh>
    <rPh sb="4" eb="5">
      <t>she ji</t>
    </rPh>
    <rPh sb="7" eb="8">
      <t>er ji ye m</t>
    </rPh>
    <rPh sb="9" eb="10">
      <t>ye m</t>
    </rPh>
    <rPh sb="11" eb="12">
      <t>nei r</t>
    </rPh>
    <rPh sb="14" eb="15">
      <t>yan z</t>
    </rPh>
    <rPh sb="16" eb="17">
      <t>she ji</t>
    </rPh>
    <phoneticPr fontId="7" type="noConversion"/>
  </si>
  <si>
    <t>菜单栏内容整理</t>
    <rPh sb="0" eb="1">
      <t>cai dan lan</t>
    </rPh>
    <rPh sb="3" eb="4">
      <t>nei r</t>
    </rPh>
    <rPh sb="5" eb="6">
      <t>zheng li</t>
    </rPh>
    <phoneticPr fontId="7" type="noConversion"/>
  </si>
  <si>
    <t>页面内容整理</t>
    <rPh sb="0" eb="1">
      <t>ye mian</t>
    </rPh>
    <rPh sb="2" eb="3">
      <t>nei r</t>
    </rPh>
    <rPh sb="4" eb="5">
      <t>zheng li</t>
    </rPh>
    <phoneticPr fontId="3" type="noConversion"/>
  </si>
  <si>
    <t>页</t>
    <rPh sb="0" eb="1">
      <t>ye</t>
    </rPh>
    <phoneticPr fontId="7" type="noConversion"/>
  </si>
  <si>
    <t>根据客户提供内容，整理页面内容及排列</t>
    <rPh sb="0" eb="1">
      <t>gen jv</t>
    </rPh>
    <rPh sb="2" eb="3">
      <t>ke hu</t>
    </rPh>
    <rPh sb="4" eb="5">
      <t>ti gong</t>
    </rPh>
    <rPh sb="6" eb="7">
      <t>nei r</t>
    </rPh>
    <rPh sb="9" eb="10">
      <t>zheng li</t>
    </rPh>
    <rPh sb="11" eb="12">
      <t>ye m</t>
    </rPh>
    <rPh sb="13" eb="14">
      <t>nei r</t>
    </rPh>
    <rPh sb="15" eb="16">
      <t>ji</t>
    </rPh>
    <rPh sb="16" eb="17">
      <t>pai l</t>
    </rPh>
    <phoneticPr fontId="3" type="noConversion"/>
  </si>
  <si>
    <t>根据客户需求，排列菜单栏</t>
    <rPh sb="0" eb="1">
      <t>gen jv</t>
    </rPh>
    <rPh sb="2" eb="3">
      <t>ke hu</t>
    </rPh>
    <rPh sb="4" eb="5">
      <t>xu q</t>
    </rPh>
    <rPh sb="7" eb="8">
      <t>pai l</t>
    </rPh>
    <rPh sb="9" eb="10">
      <t>cai dan lan</t>
    </rPh>
    <phoneticPr fontId="3" type="noConversion"/>
  </si>
  <si>
    <t xml:space="preserve">创意分析 </t>
    <rPh sb="0" eb="1">
      <t>chuang yi</t>
    </rPh>
    <rPh sb="2" eb="3">
      <t>fen xi</t>
    </rPh>
    <phoneticPr fontId="7" type="noConversion"/>
  </si>
  <si>
    <t>同类型网站创意分析</t>
    <rPh sb="0" eb="1">
      <t>tong pin lei</t>
    </rPh>
    <rPh sb="1" eb="2">
      <t>lei x</t>
    </rPh>
    <rPh sb="3" eb="4">
      <t>wang z</t>
    </rPh>
    <rPh sb="5" eb="6">
      <t>chuang yi</t>
    </rPh>
    <rPh sb="7" eb="8">
      <t>fen xi</t>
    </rPh>
    <phoneticPr fontId="7" type="noConversion"/>
  </si>
  <si>
    <t>创意分析</t>
    <rPh sb="0" eb="1">
      <t>chuang yi</t>
    </rPh>
    <rPh sb="3" eb="4">
      <t>fen xi</t>
    </rPh>
    <phoneticPr fontId="7" type="noConversion"/>
  </si>
  <si>
    <t>文案整理</t>
    <rPh sb="0" eb="1">
      <t>wen an</t>
    </rPh>
    <rPh sb="2" eb="3">
      <t>zheng li</t>
    </rPh>
    <phoneticPr fontId="7" type="noConversion"/>
  </si>
  <si>
    <t>2-3</t>
    <phoneticPr fontId="7" type="noConversion"/>
  </si>
  <si>
    <t>2-4</t>
    <phoneticPr fontId="3" type="noConversion"/>
  </si>
  <si>
    <t>网站首页设计创意</t>
    <rPh sb="0" eb="1">
      <t>wang zhan</t>
    </rPh>
    <rPh sb="2" eb="3">
      <t>shou ye</t>
    </rPh>
    <rPh sb="4" eb="5">
      <t>she ji</t>
    </rPh>
    <rPh sb="6" eb="7">
      <t>chuang yi</t>
    </rPh>
    <phoneticPr fontId="7" type="noConversion"/>
  </si>
  <si>
    <t>网站二级页面设计创意</t>
    <rPh sb="0" eb="1">
      <t>wang zhan</t>
    </rPh>
    <rPh sb="2" eb="3">
      <t>er ji ye m</t>
    </rPh>
    <rPh sb="6" eb="7">
      <t>she ji</t>
    </rPh>
    <rPh sb="8" eb="9">
      <t>chuang yi</t>
    </rPh>
    <phoneticPr fontId="7" type="noConversion"/>
  </si>
  <si>
    <t>H5首页设计创意</t>
    <rPh sb="2" eb="3">
      <t>shou ye</t>
    </rPh>
    <rPh sb="4" eb="5">
      <t>she ji</t>
    </rPh>
    <rPh sb="6" eb="7">
      <t>chuang yi</t>
    </rPh>
    <phoneticPr fontId="7" type="noConversion"/>
  </si>
  <si>
    <t>H5二级页面设计创意</t>
    <rPh sb="2" eb="3">
      <t>er ji</t>
    </rPh>
    <rPh sb="4" eb="5">
      <t>ye m</t>
    </rPh>
    <rPh sb="6" eb="7">
      <t>she ji</t>
    </rPh>
    <rPh sb="8" eb="9">
      <t>chuang yi</t>
    </rPh>
    <phoneticPr fontId="7" type="noConversion"/>
  </si>
  <si>
    <t>3-2</t>
    <phoneticPr fontId="7" type="noConversion"/>
  </si>
  <si>
    <t>打包优惠价</t>
    <rPh sb="0" eb="1">
      <t>da bao</t>
    </rPh>
    <rPh sb="2" eb="3">
      <t>you hui ji</t>
    </rPh>
    <rPh sb="4" eb="5">
      <t>jia</t>
    </rPh>
    <phoneticPr fontId="7" type="noConversion"/>
  </si>
  <si>
    <t xml:space="preserve">
供应商</t>
    <phoneticPr fontId="3" type="noConversion"/>
  </si>
  <si>
    <t>网站设计</t>
    <phoneticPr fontId="7" type="noConversion"/>
  </si>
  <si>
    <t>打包优惠价</t>
    <rPh sb="0" eb="1">
      <t>da bao</t>
    </rPh>
    <rPh sb="2" eb="3">
      <t>you hiu jia</t>
    </rPh>
    <phoneticPr fontId="3" type="noConversion"/>
  </si>
  <si>
    <t>开发硬件</t>
    <rPh sb="0" eb="1">
      <t>kai f</t>
    </rPh>
    <rPh sb="2" eb="3">
      <t>ying jian</t>
    </rPh>
    <phoneticPr fontId="7" type="noConversion"/>
  </si>
  <si>
    <t>基础硬件平台</t>
    <phoneticPr fontId="7" type="noConversion"/>
  </si>
  <si>
    <t xml:space="preserve">符合中国大陆地区信息安全规范的，带有防黑客和防入侵系统的独立服务器系统。 包括满足常规用户数访问站点的带宽。 </t>
    <phoneticPr fontId="7" type="noConversion"/>
  </si>
  <si>
    <t>开发硬件</t>
    <rPh sb="0" eb="1">
      <t>kai fa ying j</t>
    </rPh>
    <phoneticPr fontId="7" type="noConversion"/>
  </si>
  <si>
    <t>3-2</t>
  </si>
  <si>
    <t>技术开发</t>
    <rPh sb="0" eb="1">
      <t>ji shu kai f</t>
    </rPh>
    <phoneticPr fontId="7" type="noConversion"/>
  </si>
  <si>
    <t>主页架构制作</t>
    <phoneticPr fontId="7" type="noConversion"/>
  </si>
  <si>
    <t>带一般JS动画效果的主页制作</t>
    <phoneticPr fontId="7" type="noConversion"/>
  </si>
  <si>
    <t>基于数据库的内容呈现</t>
    <phoneticPr fontId="7" type="noConversion"/>
  </si>
  <si>
    <t>二级及三级页面的内容拉取和呈现</t>
    <phoneticPr fontId="7" type="noConversion"/>
  </si>
  <si>
    <t>图片内容的国内主要城市访问加速系统</t>
    <phoneticPr fontId="7" type="noConversion"/>
  </si>
  <si>
    <t>面向全国主要城市网络节点的CDN加速</t>
    <phoneticPr fontId="7" type="noConversion"/>
  </si>
  <si>
    <t>导航区域及动态效果制作</t>
    <phoneticPr fontId="7" type="noConversion"/>
  </si>
  <si>
    <t>定制导航栏及用户可在后期自行修改</t>
    <phoneticPr fontId="7" type="noConversion"/>
  </si>
  <si>
    <t>媒体内容管理</t>
    <phoneticPr fontId="7" type="noConversion"/>
  </si>
  <si>
    <t>图片内容管理</t>
    <phoneticPr fontId="7" type="noConversion"/>
  </si>
  <si>
    <t>图片内容的可编辑和可管理结构，今后客户可以便捷的对主要的图片进行编辑和修改</t>
    <phoneticPr fontId="7" type="noConversion"/>
  </si>
  <si>
    <t>短视频支持</t>
    <phoneticPr fontId="7" type="noConversion"/>
  </si>
  <si>
    <t>内容支持短视频的嵌入</t>
    <phoneticPr fontId="7" type="noConversion"/>
  </si>
  <si>
    <t>2-3</t>
  </si>
  <si>
    <t>2-4</t>
  </si>
  <si>
    <t>2-5</t>
  </si>
  <si>
    <t>2-6</t>
  </si>
  <si>
    <t>2-7</t>
  </si>
  <si>
    <t>2-8</t>
  </si>
  <si>
    <t>2-9</t>
  </si>
  <si>
    <t>2-10</t>
  </si>
  <si>
    <t>人/天</t>
    <rPh sb="0" eb="1">
      <t>ren</t>
    </rPh>
    <rPh sb="2" eb="3">
      <t>tian</t>
    </rPh>
    <phoneticPr fontId="7" type="noConversion"/>
  </si>
  <si>
    <t>套</t>
    <rPh sb="0" eb="1">
      <t>tao</t>
    </rPh>
    <phoneticPr fontId="7" type="noConversion"/>
  </si>
  <si>
    <t>二级页面制作</t>
    <rPh sb="0" eb="1">
      <t>er ji</t>
    </rPh>
    <phoneticPr fontId="7" type="noConversion"/>
  </si>
  <si>
    <t>运维及服务</t>
    <rPh sb="0" eb="1">
      <t>yun wei</t>
    </rPh>
    <rPh sb="2" eb="3">
      <t>ji</t>
    </rPh>
    <rPh sb="3" eb="4">
      <t>fu wu</t>
    </rPh>
    <phoneticPr fontId="7" type="noConversion"/>
  </si>
  <si>
    <t>3-1</t>
    <phoneticPr fontId="7" type="noConversion"/>
  </si>
  <si>
    <t>1年维护</t>
    <rPh sb="1" eb="2">
      <t>nian</t>
    </rPh>
    <rPh sb="2" eb="3">
      <t>wei hu</t>
    </rPh>
    <phoneticPr fontId="7" type="noConversion"/>
  </si>
  <si>
    <t>服务器搭建及部署</t>
    <phoneticPr fontId="7" type="noConversion"/>
  </si>
  <si>
    <t>对用户提供的软件使用帮助和远程支援服务</t>
    <phoneticPr fontId="7" type="noConversion"/>
  </si>
  <si>
    <t>包括日常维护，升级、故障处理以及容灾</t>
    <phoneticPr fontId="7" type="noConversion"/>
  </si>
  <si>
    <t>2-11</t>
    <phoneticPr fontId="7" type="noConversion"/>
  </si>
  <si>
    <t>2-12</t>
    <phoneticPr fontId="7" type="noConversion"/>
  </si>
  <si>
    <t>2-13</t>
    <phoneticPr fontId="7" type="noConversion"/>
  </si>
  <si>
    <t>Total</t>
    <phoneticPr fontId="7" type="noConversion"/>
  </si>
  <si>
    <t>文字内容管理，例如新闻等等的日常管理和上传</t>
    <phoneticPr fontId="7" type="noConversion"/>
  </si>
  <si>
    <t>媒体内容的快速更替</t>
    <phoneticPr fontId="7" type="noConversion"/>
  </si>
  <si>
    <t>后台系统</t>
    <phoneticPr fontId="7" type="noConversion"/>
  </si>
  <si>
    <t>后台功能-内容编辑</t>
    <rPh sb="0" eb="1">
      <t>hou tai</t>
    </rPh>
    <rPh sb="2" eb="3">
      <t>gong n</t>
    </rPh>
    <phoneticPr fontId="7" type="noConversion"/>
  </si>
  <si>
    <t>后台功能-媒体内容管理</t>
    <rPh sb="0" eb="1">
      <t>hou t</t>
    </rPh>
    <rPh sb="2" eb="3">
      <t>gong n</t>
    </rPh>
    <phoneticPr fontId="7" type="noConversion"/>
  </si>
  <si>
    <t>中、英网站及H5</t>
    <rPh sb="0" eb="1">
      <t>zhong</t>
    </rPh>
    <rPh sb="2" eb="3">
      <t>ying</t>
    </rPh>
    <rPh sb="3" eb="4">
      <t>wang zhan</t>
    </rPh>
    <rPh sb="5" eb="6">
      <t>ji</t>
    </rPh>
    <phoneticPr fontId="7" type="noConversion"/>
  </si>
  <si>
    <t>Quotation Summary 报价总表</t>
  </si>
  <si>
    <t>Agency: must fill in</t>
  </si>
  <si>
    <t>供应商（填入右边橘色处）</t>
  </si>
  <si>
    <t>上海麦田公共关系咨询有限公司</t>
  </si>
  <si>
    <t>Item</t>
  </si>
  <si>
    <t>形式</t>
  </si>
  <si>
    <t>Quotation</t>
  </si>
  <si>
    <t>报价</t>
  </si>
  <si>
    <t>创意设计</t>
    <rPh sb="0" eb="1">
      <t>chuang yi</t>
    </rPh>
    <rPh sb="2" eb="3">
      <t>she ji</t>
    </rPh>
    <phoneticPr fontId="3" type="noConversion"/>
  </si>
  <si>
    <t>技术开发</t>
    <rPh sb="0" eb="1">
      <t>ji shu kai f</t>
    </rPh>
    <phoneticPr fontId="3" type="noConversion"/>
  </si>
  <si>
    <t>图片采购</t>
    <rPh sb="0" eb="1">
      <t>tu p</t>
    </rPh>
    <rPh sb="2" eb="3">
      <t>cai gou</t>
    </rPh>
    <phoneticPr fontId="7" type="noConversion"/>
  </si>
  <si>
    <t>4-1</t>
    <phoneticPr fontId="7" type="noConversion"/>
  </si>
  <si>
    <t>网站涉及图片版权采购</t>
    <rPh sb="0" eb="1">
      <t>wang z</t>
    </rPh>
    <rPh sb="2" eb="3">
      <t>she ji</t>
    </rPh>
    <rPh sb="4" eb="5">
      <t>tu p</t>
    </rPh>
    <rPh sb="6" eb="7">
      <t>ban q</t>
    </rPh>
    <rPh sb="8" eb="9">
      <t>cai gou</t>
    </rPh>
    <phoneticPr fontId="7" type="noConversion"/>
  </si>
  <si>
    <t>根据客户需求，采购图片版权，不限时，不限用途（并非唯一）</t>
    <rPh sb="0" eb="1">
      <t>gen jv</t>
    </rPh>
    <rPh sb="2" eb="3">
      <t>ke hu</t>
    </rPh>
    <rPh sb="4" eb="5">
      <t>xu q</t>
    </rPh>
    <rPh sb="7" eb="8">
      <t>cai gou</t>
    </rPh>
    <rPh sb="9" eb="10">
      <t>tu p</t>
    </rPh>
    <rPh sb="11" eb="12">
      <t>ban quan</t>
    </rPh>
    <rPh sb="14" eb="15">
      <t>bu xian shi</t>
    </rPh>
    <rPh sb="18" eb="19">
      <t>bu xian yong tu</t>
    </rPh>
    <rPh sb="23" eb="24">
      <t>bing fei</t>
    </rPh>
    <rPh sb="25" eb="26">
      <t>wei yi</t>
    </rPh>
    <phoneticPr fontId="3" type="noConversion"/>
  </si>
  <si>
    <t>张</t>
    <rPh sb="0" eb="1">
      <t>zhang</t>
    </rPh>
    <phoneticPr fontId="7" type="noConversion"/>
  </si>
  <si>
    <t>图片采购</t>
    <rPh sb="0" eb="1">
      <t>tu p</t>
    </rPh>
    <rPh sb="2" eb="3">
      <t>cai gou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</si>
</sst>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0.0000%"/>
    <numFmt numFmtId="181" formatCode="#,##0.00_ ;[Red]\-#,##0.00\ "/>
  </numFmts>
  <fonts count="26">
    <font>
      <sz val="12"/>
      <color theme="1"/>
      <name val="DengXian"/>
      <family val="2"/>
      <charset val="134"/>
      <scheme val="minor"/>
    </font>
    <font>
      <sz val="12"/>
      <color theme="1"/>
      <name val="DengXian"/>
      <family val="2"/>
      <charset val="134"/>
      <scheme val="minor"/>
    </font>
    <font>
      <sz val="16"/>
      <name val="微软雅黑"/>
      <family val="2"/>
      <charset val="134"/>
    </font>
    <font>
      <sz val="9"/>
      <name val="DengXian"/>
      <family val="2"/>
      <charset val="134"/>
      <scheme val="minor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sz val="12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2"/>
      <color rgb="FFFFFFFF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90713A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7" fillId="0" borderId="0">
      <alignment vertical="top"/>
    </xf>
  </cellStyleXfs>
  <cellXfs count="12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8" fillId="4" borderId="3" xfId="0" applyFont="1" applyFill="1" applyBorder="1" applyAlignment="1">
      <alignment horizontal="center" vertical="center" wrapText="1"/>
    </xf>
    <xf numFmtId="177" fontId="12" fillId="4" borderId="3" xfId="0" applyNumberFormat="1" applyFont="1" applyFill="1" applyBorder="1" applyAlignment="1">
      <alignment horizontal="center" vertical="center" wrapText="1"/>
    </xf>
    <xf numFmtId="177" fontId="8" fillId="4" borderId="3" xfId="0" applyNumberFormat="1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vertical="center" wrapText="1"/>
    </xf>
    <xf numFmtId="177" fontId="8" fillId="4" borderId="3" xfId="0" applyNumberFormat="1" applyFont="1" applyFill="1" applyBorder="1" applyAlignment="1">
      <alignment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177" fontId="14" fillId="5" borderId="0" xfId="0" applyNumberFormat="1" applyFont="1" applyFill="1" applyBorder="1" applyAlignment="1">
      <alignment horizontal="center" vertical="center"/>
    </xf>
    <xf numFmtId="177" fontId="14" fillId="5" borderId="0" xfId="0" applyNumberFormat="1" applyFont="1" applyFill="1" applyBorder="1" applyAlignment="1">
      <alignment vertical="center"/>
    </xf>
    <xf numFmtId="178" fontId="13" fillId="5" borderId="6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9" fontId="14" fillId="0" borderId="3" xfId="0" applyNumberFormat="1" applyFont="1" applyFill="1" applyBorder="1" applyAlignment="1">
      <alignment vertical="center"/>
    </xf>
    <xf numFmtId="0" fontId="16" fillId="0" borderId="0" xfId="0" applyFont="1"/>
    <xf numFmtId="43" fontId="18" fillId="0" borderId="3" xfId="2" applyNumberFormat="1" applyFont="1" applyBorder="1" applyAlignment="1">
      <alignment horizontal="right"/>
    </xf>
    <xf numFmtId="0" fontId="15" fillId="0" borderId="8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vertical="center"/>
    </xf>
    <xf numFmtId="0" fontId="13" fillId="5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3" fontId="19" fillId="0" borderId="3" xfId="2" applyNumberFormat="1" applyFont="1" applyBorder="1" applyAlignment="1">
      <alignment horizontal="right"/>
    </xf>
    <xf numFmtId="0" fontId="13" fillId="5" borderId="3" xfId="0" applyFont="1" applyFill="1" applyBorder="1" applyAlignment="1">
      <alignment horizontal="left" vertical="center"/>
    </xf>
    <xf numFmtId="180" fontId="13" fillId="5" borderId="3" xfId="0" applyNumberFormat="1" applyFont="1" applyFill="1" applyBorder="1" applyAlignment="1">
      <alignment horizontal="left" vertical="center"/>
    </xf>
    <xf numFmtId="181" fontId="11" fillId="0" borderId="4" xfId="0" applyNumberFormat="1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vertical="center" wrapText="1"/>
    </xf>
    <xf numFmtId="176" fontId="11" fillId="0" borderId="0" xfId="1" applyFont="1" applyBorder="1" applyAlignment="1"/>
    <xf numFmtId="181" fontId="19" fillId="0" borderId="4" xfId="0" applyNumberFormat="1" applyFont="1" applyFill="1" applyBorder="1" applyAlignment="1"/>
    <xf numFmtId="0" fontId="5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40" fontId="14" fillId="0" borderId="3" xfId="0" applyNumberFormat="1" applyFont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Border="1" applyAlignment="1">
      <alignment vertical="center"/>
    </xf>
    <xf numFmtId="0" fontId="14" fillId="0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center" vertical="center"/>
    </xf>
    <xf numFmtId="177" fontId="14" fillId="5" borderId="3" xfId="0" applyNumberFormat="1" applyFont="1" applyFill="1" applyBorder="1" applyAlignment="1">
      <alignment horizontal="center" vertical="center"/>
    </xf>
    <xf numFmtId="177" fontId="14" fillId="5" borderId="3" xfId="0" applyNumberFormat="1" applyFont="1" applyFill="1" applyBorder="1" applyAlignment="1">
      <alignment vertical="center"/>
    </xf>
    <xf numFmtId="178" fontId="13" fillId="5" borderId="3" xfId="0" applyNumberFormat="1" applyFont="1" applyFill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24" fillId="9" borderId="0" xfId="0" applyFont="1" applyFill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3" fillId="0" borderId="0" xfId="0" applyFont="1"/>
    <xf numFmtId="0" fontId="2" fillId="0" borderId="0" xfId="0" applyFont="1" applyAlignment="1">
      <alignment horizontal="center"/>
    </xf>
    <xf numFmtId="176" fontId="5" fillId="0" borderId="2" xfId="0" applyNumberFormat="1" applyFont="1" applyBorder="1" applyAlignment="1">
      <alignment horizontal="center"/>
    </xf>
    <xf numFmtId="176" fontId="5" fillId="0" borderId="12" xfId="0" applyNumberFormat="1" applyFont="1" applyBorder="1" applyAlignment="1">
      <alignment horizontal="center"/>
    </xf>
    <xf numFmtId="0" fontId="25" fillId="10" borderId="8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/>
    </xf>
    <xf numFmtId="0" fontId="23" fillId="0" borderId="6" xfId="0" applyFont="1" applyBorder="1"/>
    <xf numFmtId="0" fontId="25" fillId="10" borderId="9" xfId="0" applyFont="1" applyFill="1" applyBorder="1" applyAlignment="1">
      <alignment vertical="center"/>
    </xf>
    <xf numFmtId="0" fontId="25" fillId="10" borderId="13" xfId="0" applyFont="1" applyFill="1" applyBorder="1" applyAlignment="1">
      <alignment vertical="center"/>
    </xf>
    <xf numFmtId="0" fontId="25" fillId="10" borderId="10" xfId="0" applyFont="1" applyFill="1" applyBorder="1" applyAlignment="1">
      <alignment vertical="center"/>
    </xf>
    <xf numFmtId="0" fontId="25" fillId="10" borderId="14" xfId="0" applyFont="1" applyFill="1" applyBorder="1" applyAlignment="1">
      <alignment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8" fillId="0" borderId="3" xfId="2" applyFont="1" applyBorder="1" applyAlignment="1">
      <alignment horizontal="right"/>
    </xf>
    <xf numFmtId="0" fontId="13" fillId="6" borderId="2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176" fontId="5" fillId="0" borderId="2" xfId="1" applyFont="1" applyBorder="1" applyAlignment="1">
      <alignment horizontal="center"/>
    </xf>
    <xf numFmtId="176" fontId="5" fillId="0" borderId="4" xfId="1" applyFont="1" applyBorder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/>
    </xf>
    <xf numFmtId="176" fontId="11" fillId="0" borderId="2" xfId="1" applyFont="1" applyBorder="1" applyAlignment="1">
      <alignment horizontal="center"/>
    </xf>
    <xf numFmtId="176" fontId="11" fillId="0" borderId="4" xfId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176" fontId="11" fillId="0" borderId="3" xfId="1" applyFont="1" applyBorder="1" applyAlignment="1"/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8" fillId="0" borderId="2" xfId="2" applyFont="1" applyBorder="1" applyAlignment="1">
      <alignment horizontal="right"/>
    </xf>
    <xf numFmtId="0" fontId="18" fillId="0" borderId="7" xfId="2" applyFont="1" applyBorder="1" applyAlignment="1">
      <alignment horizontal="right"/>
    </xf>
    <xf numFmtId="0" fontId="18" fillId="0" borderId="4" xfId="2" applyFont="1" applyBorder="1" applyAlignment="1">
      <alignment horizontal="right"/>
    </xf>
    <xf numFmtId="0" fontId="19" fillId="0" borderId="2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9" fillId="0" borderId="4" xfId="2" applyFont="1" applyBorder="1" applyAlignment="1">
      <alignment horizontal="right"/>
    </xf>
    <xf numFmtId="176" fontId="11" fillId="0" borderId="2" xfId="0" applyNumberFormat="1" applyFont="1" applyBorder="1" applyAlignment="1">
      <alignment horizontal="center"/>
    </xf>
    <xf numFmtId="176" fontId="11" fillId="0" borderId="4" xfId="0" applyNumberFormat="1" applyFont="1" applyBorder="1" applyAlignment="1">
      <alignment horizont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27" sqref="C27"/>
    </sheetView>
  </sheetViews>
  <sheetFormatPr defaultColWidth="11" defaultRowHeight="14.25"/>
  <cols>
    <col min="3" max="3" width="29.5" customWidth="1"/>
    <col min="4" max="4" width="34.625" customWidth="1"/>
    <col min="6" max="6" width="14.375" customWidth="1"/>
  </cols>
  <sheetData>
    <row r="1" spans="1:6">
      <c r="A1" s="69"/>
      <c r="B1" s="69"/>
      <c r="C1" s="69"/>
      <c r="D1" s="69"/>
      <c r="E1" s="70"/>
      <c r="F1" s="71"/>
    </row>
    <row r="2" spans="1:6" ht="22.5">
      <c r="A2" s="69"/>
      <c r="B2" s="83" t="s">
        <v>101</v>
      </c>
      <c r="C2" s="83"/>
      <c r="D2" s="83"/>
      <c r="E2" s="83"/>
      <c r="F2" s="83"/>
    </row>
    <row r="3" spans="1:6" ht="17.25">
      <c r="A3" s="82"/>
      <c r="B3" s="80"/>
      <c r="C3" s="5" t="s">
        <v>102</v>
      </c>
      <c r="D3" s="78"/>
      <c r="E3" s="76" t="s">
        <v>104</v>
      </c>
      <c r="F3" s="76"/>
    </row>
    <row r="4" spans="1:6" ht="17.25">
      <c r="A4" s="82"/>
      <c r="B4" s="81"/>
      <c r="C4" s="5" t="s">
        <v>103</v>
      </c>
      <c r="D4" s="79"/>
      <c r="E4" s="77"/>
      <c r="F4" s="77"/>
    </row>
    <row r="5" spans="1:6" ht="18">
      <c r="A5" s="88"/>
      <c r="B5" s="86" t="s">
        <v>105</v>
      </c>
      <c r="C5" s="86" t="s">
        <v>3</v>
      </c>
      <c r="D5" s="86" t="s">
        <v>106</v>
      </c>
      <c r="E5" s="89" t="s">
        <v>107</v>
      </c>
      <c r="F5" s="90"/>
    </row>
    <row r="6" spans="1:6" ht="18">
      <c r="A6" s="88"/>
      <c r="B6" s="87"/>
      <c r="C6" s="87"/>
      <c r="D6" s="87"/>
      <c r="E6" s="91" t="s">
        <v>108</v>
      </c>
      <c r="F6" s="92"/>
    </row>
    <row r="7" spans="1:6" ht="17.25">
      <c r="A7" s="69"/>
      <c r="B7" s="72">
        <v>1</v>
      </c>
      <c r="C7" s="73" t="s">
        <v>109</v>
      </c>
      <c r="D7" s="73"/>
      <c r="E7" s="84">
        <f>创意设计!E11</f>
        <v>124800</v>
      </c>
      <c r="F7" s="85"/>
    </row>
    <row r="8" spans="1:6" ht="17.25">
      <c r="A8" s="69"/>
      <c r="B8" s="72">
        <v>2</v>
      </c>
      <c r="C8" s="73" t="s">
        <v>110</v>
      </c>
      <c r="D8" s="74"/>
      <c r="E8" s="84">
        <f>技术开发!J38</f>
        <v>94976</v>
      </c>
      <c r="F8" s="85"/>
    </row>
    <row r="9" spans="1:6" ht="18">
      <c r="A9" s="69"/>
      <c r="B9" s="75"/>
      <c r="C9" s="73" t="s">
        <v>6</v>
      </c>
      <c r="D9" s="73"/>
      <c r="E9" s="124">
        <f>E7+E8</f>
        <v>219776</v>
      </c>
      <c r="F9" s="125"/>
    </row>
  </sheetData>
  <mergeCells count="14">
    <mergeCell ref="E9:F9"/>
    <mergeCell ref="E8:F8"/>
    <mergeCell ref="E7:F7"/>
    <mergeCell ref="D5:D6"/>
    <mergeCell ref="A5:A6"/>
    <mergeCell ref="E5:F5"/>
    <mergeCell ref="E6:F6"/>
    <mergeCell ref="C5:C6"/>
    <mergeCell ref="B5:B6"/>
    <mergeCell ref="E3:F4"/>
    <mergeCell ref="D3:D4"/>
    <mergeCell ref="B3:B4"/>
    <mergeCell ref="A3:A4"/>
    <mergeCell ref="B2:F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45"/>
  <sheetViews>
    <sheetView topLeftCell="A19" zoomScale="93" workbookViewId="0">
      <selection activeCell="H39" sqref="H39"/>
    </sheetView>
  </sheetViews>
  <sheetFormatPr defaultColWidth="8.875" defaultRowHeight="18" customHeight="1"/>
  <cols>
    <col min="2" max="2" width="8.5" customWidth="1"/>
    <col min="3" max="3" width="30.875" customWidth="1"/>
    <col min="4" max="4" width="47.375" customWidth="1"/>
    <col min="5" max="5" width="16.375" style="50" customWidth="1"/>
    <col min="6" max="6" width="9.5" style="51" customWidth="1"/>
    <col min="7" max="7" width="4.875" style="51" bestFit="1" customWidth="1"/>
    <col min="8" max="8" width="15.625" style="51" bestFit="1" customWidth="1"/>
    <col min="9" max="9" width="10.875" style="52" customWidth="1"/>
    <col min="10" max="10" width="17.625" style="53" customWidth="1"/>
  </cols>
  <sheetData>
    <row r="2" spans="2:10" ht="22.5">
      <c r="B2" s="83" t="s">
        <v>0</v>
      </c>
      <c r="C2" s="83"/>
      <c r="D2" s="83"/>
      <c r="E2" s="83"/>
      <c r="F2" s="83"/>
      <c r="G2" s="1"/>
      <c r="H2" s="1"/>
      <c r="I2" s="2"/>
      <c r="J2" s="3"/>
    </row>
    <row r="3" spans="2:10" ht="26.1" customHeight="1">
      <c r="B3" s="4"/>
      <c r="C3" s="5" t="s">
        <v>52</v>
      </c>
      <c r="D3" s="5"/>
      <c r="E3" s="111" t="s">
        <v>1</v>
      </c>
      <c r="F3" s="111"/>
      <c r="G3" s="1"/>
      <c r="H3" s="1"/>
      <c r="I3" s="2"/>
      <c r="J3" s="3"/>
    </row>
    <row r="4" spans="2:10" ht="18" customHeight="1">
      <c r="B4" s="6" t="s">
        <v>2</v>
      </c>
      <c r="C4" s="7" t="s">
        <v>3</v>
      </c>
      <c r="D4" s="7" t="s">
        <v>4</v>
      </c>
      <c r="E4" s="112" t="s">
        <v>5</v>
      </c>
      <c r="F4" s="113"/>
      <c r="G4" s="8"/>
      <c r="H4" s="1"/>
      <c r="I4" s="2"/>
      <c r="J4" s="3"/>
    </row>
    <row r="5" spans="2:10" ht="18" customHeight="1">
      <c r="B5" s="9">
        <v>1</v>
      </c>
      <c r="C5" s="10" t="s">
        <v>42</v>
      </c>
      <c r="D5" s="10"/>
      <c r="E5" s="100">
        <f>J18</f>
        <v>11200</v>
      </c>
      <c r="F5" s="101"/>
      <c r="G5" s="11"/>
      <c r="H5" s="1"/>
      <c r="I5" s="2"/>
      <c r="J5" s="3"/>
    </row>
    <row r="6" spans="2:10" ht="18" customHeight="1">
      <c r="B6" s="9">
        <v>2</v>
      </c>
      <c r="C6" s="10" t="s">
        <v>53</v>
      </c>
      <c r="D6" s="10"/>
      <c r="E6" s="100">
        <f>J24</f>
        <v>120000</v>
      </c>
      <c r="F6" s="101"/>
      <c r="G6" s="1"/>
      <c r="H6" s="1"/>
      <c r="I6" s="2"/>
      <c r="J6" s="3"/>
    </row>
    <row r="7" spans="2:10" ht="18" customHeight="1">
      <c r="B7" s="9">
        <v>3</v>
      </c>
      <c r="C7" s="10" t="s">
        <v>43</v>
      </c>
      <c r="D7" s="10"/>
      <c r="E7" s="100">
        <f>J28</f>
        <v>16000</v>
      </c>
      <c r="F7" s="101"/>
      <c r="G7" s="1"/>
      <c r="H7" s="1"/>
      <c r="I7" s="2"/>
      <c r="J7" s="3"/>
    </row>
    <row r="8" spans="2:10" ht="18" customHeight="1">
      <c r="B8" s="9">
        <v>4</v>
      </c>
      <c r="C8" s="10" t="s">
        <v>116</v>
      </c>
      <c r="D8" s="10"/>
      <c r="E8" s="100">
        <f>J31</f>
        <v>24800</v>
      </c>
      <c r="F8" s="101"/>
      <c r="G8" s="1"/>
      <c r="H8" s="1"/>
      <c r="I8" s="2"/>
      <c r="J8" s="3"/>
    </row>
    <row r="9" spans="2:10" ht="18" customHeight="1">
      <c r="B9" s="9">
        <v>5</v>
      </c>
      <c r="C9" s="12" t="str">
        <f>C32</f>
        <v>税 Tax</v>
      </c>
      <c r="D9" s="12"/>
      <c r="E9" s="100">
        <f>J33</f>
        <v>10320</v>
      </c>
      <c r="F9" s="101"/>
      <c r="G9" s="1"/>
      <c r="H9" s="1"/>
      <c r="I9" s="2"/>
      <c r="J9" s="3"/>
    </row>
    <row r="10" spans="2:10" ht="18" customHeight="1">
      <c r="B10" s="58"/>
      <c r="C10" s="10" t="s">
        <v>6</v>
      </c>
      <c r="D10" s="10"/>
      <c r="E10" s="115">
        <f>J35</f>
        <v>182320</v>
      </c>
      <c r="F10" s="115"/>
      <c r="G10" s="1"/>
      <c r="H10" s="1"/>
      <c r="I10" s="2"/>
      <c r="J10" s="3"/>
    </row>
    <row r="11" spans="2:10" ht="18" customHeight="1">
      <c r="B11" s="105" t="s">
        <v>54</v>
      </c>
      <c r="C11" s="106"/>
      <c r="D11" s="107"/>
      <c r="E11" s="109">
        <f>J37</f>
        <v>124800</v>
      </c>
      <c r="F11" s="110"/>
      <c r="G11" s="1"/>
      <c r="H11" s="1"/>
      <c r="I11" s="2"/>
      <c r="J11" s="3"/>
    </row>
    <row r="12" spans="2:10" ht="39.950000000000003" customHeight="1">
      <c r="B12" s="54"/>
      <c r="C12" s="55"/>
      <c r="D12" s="55"/>
      <c r="E12" s="56"/>
      <c r="F12" s="56"/>
      <c r="G12" s="1"/>
      <c r="H12" s="1"/>
      <c r="I12" s="2"/>
      <c r="J12" s="3"/>
    </row>
    <row r="13" spans="2:10" ht="45.95" customHeight="1">
      <c r="B13" s="13"/>
      <c r="C13" s="14" t="s">
        <v>7</v>
      </c>
      <c r="D13" s="14"/>
      <c r="E13" s="15"/>
      <c r="F13" s="16"/>
      <c r="G13" s="16"/>
      <c r="H13" s="16"/>
      <c r="I13" s="17"/>
      <c r="J13" s="18"/>
    </row>
    <row r="14" spans="2:10" ht="18" customHeight="1">
      <c r="B14" s="19" t="s">
        <v>8</v>
      </c>
      <c r="C14" s="116" t="s">
        <v>9</v>
      </c>
      <c r="D14" s="117"/>
      <c r="E14" s="19" t="s">
        <v>10</v>
      </c>
      <c r="F14" s="19" t="s">
        <v>11</v>
      </c>
      <c r="G14" s="20" t="s">
        <v>12</v>
      </c>
      <c r="H14" s="21" t="s">
        <v>13</v>
      </c>
      <c r="I14" s="22" t="s">
        <v>14</v>
      </c>
      <c r="J14" s="23" t="s">
        <v>15</v>
      </c>
    </row>
    <row r="15" spans="2:10" ht="18" customHeight="1">
      <c r="B15" s="24">
        <v>1</v>
      </c>
      <c r="C15" s="25" t="s">
        <v>40</v>
      </c>
      <c r="D15" s="25"/>
      <c r="E15" s="26"/>
      <c r="F15" s="27"/>
      <c r="G15" s="28"/>
      <c r="H15" s="28"/>
      <c r="I15" s="29"/>
      <c r="J15" s="30"/>
    </row>
    <row r="16" spans="2:10" ht="18" customHeight="1">
      <c r="B16" s="31" t="s">
        <v>16</v>
      </c>
      <c r="C16" s="32" t="s">
        <v>27</v>
      </c>
      <c r="D16" s="33" t="s">
        <v>28</v>
      </c>
      <c r="E16" s="34" t="s">
        <v>17</v>
      </c>
      <c r="F16" s="34">
        <v>1</v>
      </c>
      <c r="G16" s="35">
        <v>2</v>
      </c>
      <c r="H16" s="36">
        <v>8</v>
      </c>
      <c r="I16" s="37">
        <v>400</v>
      </c>
      <c r="J16" s="37">
        <f>F16*G16*H16*I16</f>
        <v>6400</v>
      </c>
    </row>
    <row r="17" spans="2:12" s="38" customFormat="1" ht="18" customHeight="1">
      <c r="B17" s="31" t="s">
        <v>18</v>
      </c>
      <c r="C17" s="32" t="s">
        <v>41</v>
      </c>
      <c r="D17" s="32" t="s">
        <v>29</v>
      </c>
      <c r="E17" s="34" t="s">
        <v>19</v>
      </c>
      <c r="F17" s="34">
        <v>1</v>
      </c>
      <c r="G17" s="35">
        <v>2</v>
      </c>
      <c r="H17" s="36">
        <v>8</v>
      </c>
      <c r="I17" s="37">
        <v>300</v>
      </c>
      <c r="J17" s="37">
        <f t="shared" ref="J17" si="0">I17*F17*G17*H17</f>
        <v>4800</v>
      </c>
    </row>
    <row r="18" spans="2:12" ht="18" customHeight="1">
      <c r="B18" s="118" t="s">
        <v>20</v>
      </c>
      <c r="C18" s="119"/>
      <c r="D18" s="119"/>
      <c r="E18" s="119"/>
      <c r="F18" s="119"/>
      <c r="G18" s="119"/>
      <c r="H18" s="119"/>
      <c r="I18" s="120"/>
      <c r="J18" s="39">
        <f>SUM(J16:J17)</f>
        <v>11200</v>
      </c>
    </row>
    <row r="19" spans="2:12" ht="18" customHeight="1">
      <c r="B19" s="24">
        <v>2</v>
      </c>
      <c r="C19" s="25" t="s">
        <v>30</v>
      </c>
      <c r="D19" s="25"/>
      <c r="E19" s="26"/>
      <c r="F19" s="27"/>
      <c r="G19" s="28"/>
      <c r="H19" s="28"/>
      <c r="I19" s="29"/>
      <c r="J19" s="30"/>
    </row>
    <row r="20" spans="2:12" ht="16.5">
      <c r="B20" s="31" t="s">
        <v>21</v>
      </c>
      <c r="C20" s="40" t="s">
        <v>46</v>
      </c>
      <c r="D20" s="33" t="s">
        <v>31</v>
      </c>
      <c r="E20" s="41" t="s">
        <v>37</v>
      </c>
      <c r="F20" s="41">
        <v>1</v>
      </c>
      <c r="G20" s="41">
        <v>1</v>
      </c>
      <c r="H20" s="42">
        <v>1</v>
      </c>
      <c r="I20" s="43">
        <v>8000</v>
      </c>
      <c r="J20" s="43">
        <f>F20*G20*H20*I20</f>
        <v>8000</v>
      </c>
    </row>
    <row r="21" spans="2:12" ht="16.5">
      <c r="B21" s="31" t="s">
        <v>22</v>
      </c>
      <c r="C21" s="40" t="s">
        <v>47</v>
      </c>
      <c r="D21" s="33" t="s">
        <v>32</v>
      </c>
      <c r="E21" s="41" t="s">
        <v>37</v>
      </c>
      <c r="F21" s="41">
        <v>1</v>
      </c>
      <c r="G21" s="41">
        <v>13</v>
      </c>
      <c r="H21" s="42">
        <v>1</v>
      </c>
      <c r="I21" s="43">
        <v>4000</v>
      </c>
      <c r="J21" s="43">
        <f t="shared" ref="J21" si="1">F21*G21*H21*I21</f>
        <v>52000</v>
      </c>
    </row>
    <row r="22" spans="2:12" ht="18" customHeight="1">
      <c r="B22" s="31" t="s">
        <v>44</v>
      </c>
      <c r="C22" s="32" t="s">
        <v>48</v>
      </c>
      <c r="D22" s="33" t="s">
        <v>33</v>
      </c>
      <c r="E22" s="34" t="s">
        <v>37</v>
      </c>
      <c r="F22" s="34">
        <v>1</v>
      </c>
      <c r="G22" s="35">
        <v>1</v>
      </c>
      <c r="H22" s="36">
        <v>1</v>
      </c>
      <c r="I22" s="37">
        <v>8000</v>
      </c>
      <c r="J22" s="37">
        <f>I22*F22*G22*H22</f>
        <v>8000</v>
      </c>
    </row>
    <row r="23" spans="2:12" ht="18" customHeight="1">
      <c r="B23" s="31" t="s">
        <v>45</v>
      </c>
      <c r="C23" s="32" t="s">
        <v>49</v>
      </c>
      <c r="D23" s="33" t="s">
        <v>34</v>
      </c>
      <c r="E23" s="34" t="s">
        <v>37</v>
      </c>
      <c r="F23" s="34">
        <v>1</v>
      </c>
      <c r="G23" s="35">
        <v>13</v>
      </c>
      <c r="H23" s="36">
        <v>1</v>
      </c>
      <c r="I23" s="37">
        <v>4000</v>
      </c>
      <c r="J23" s="37">
        <f>I23*F23*G23*H23</f>
        <v>52000</v>
      </c>
    </row>
    <row r="24" spans="2:12" ht="18" customHeight="1">
      <c r="B24" s="118" t="s">
        <v>24</v>
      </c>
      <c r="C24" s="119"/>
      <c r="D24" s="119"/>
      <c r="E24" s="119"/>
      <c r="F24" s="119"/>
      <c r="G24" s="119"/>
      <c r="H24" s="119"/>
      <c r="I24" s="120"/>
      <c r="J24" s="39">
        <f>SUM(J20:J23)</f>
        <v>120000</v>
      </c>
    </row>
    <row r="25" spans="2:12" ht="18" customHeight="1">
      <c r="B25" s="44">
        <v>3</v>
      </c>
      <c r="C25" s="25" t="s">
        <v>43</v>
      </c>
      <c r="D25" s="25"/>
      <c r="E25" s="26"/>
      <c r="F25" s="27"/>
      <c r="G25" s="28"/>
      <c r="H25" s="28"/>
      <c r="I25" s="29"/>
      <c r="J25" s="30"/>
    </row>
    <row r="26" spans="2:12" ht="18" customHeight="1">
      <c r="B26" s="45" t="s">
        <v>23</v>
      </c>
      <c r="C26" s="32" t="s">
        <v>35</v>
      </c>
      <c r="D26" s="33" t="s">
        <v>39</v>
      </c>
      <c r="E26" s="41" t="s">
        <v>37</v>
      </c>
      <c r="F26" s="41">
        <v>1</v>
      </c>
      <c r="G26" s="41">
        <v>1</v>
      </c>
      <c r="H26" s="42">
        <v>1</v>
      </c>
      <c r="I26" s="43">
        <v>2000</v>
      </c>
      <c r="J26" s="43">
        <f>I26*F26*G26*H26</f>
        <v>2000</v>
      </c>
    </row>
    <row r="27" spans="2:12" ht="18" customHeight="1">
      <c r="B27" s="45" t="s">
        <v>50</v>
      </c>
      <c r="C27" s="32" t="s">
        <v>36</v>
      </c>
      <c r="D27" s="33" t="s">
        <v>38</v>
      </c>
      <c r="E27" s="41" t="s">
        <v>37</v>
      </c>
      <c r="F27" s="41">
        <v>1</v>
      </c>
      <c r="G27" s="41">
        <v>14</v>
      </c>
      <c r="H27" s="42">
        <v>1</v>
      </c>
      <c r="I27" s="43">
        <v>1000</v>
      </c>
      <c r="J27" s="43">
        <f>I27*F27*G27*H27</f>
        <v>14000</v>
      </c>
    </row>
    <row r="28" spans="2:12" ht="18" customHeight="1">
      <c r="B28" s="121" t="s">
        <v>24</v>
      </c>
      <c r="C28" s="122"/>
      <c r="D28" s="122"/>
      <c r="E28" s="122"/>
      <c r="F28" s="122"/>
      <c r="G28" s="122"/>
      <c r="H28" s="122"/>
      <c r="I28" s="123"/>
      <c r="J28" s="46">
        <f>SUM(J26:J27)</f>
        <v>16000</v>
      </c>
    </row>
    <row r="29" spans="2:12" ht="18" customHeight="1">
      <c r="B29" s="44">
        <v>4</v>
      </c>
      <c r="C29" s="25" t="s">
        <v>111</v>
      </c>
      <c r="D29" s="25"/>
      <c r="E29" s="26"/>
      <c r="F29" s="27"/>
      <c r="G29" s="28"/>
      <c r="H29" s="28"/>
      <c r="I29" s="29"/>
      <c r="J29" s="30"/>
    </row>
    <row r="30" spans="2:12" ht="18" customHeight="1">
      <c r="B30" s="45" t="s">
        <v>112</v>
      </c>
      <c r="C30" s="32" t="s">
        <v>113</v>
      </c>
      <c r="D30" s="33" t="s">
        <v>114</v>
      </c>
      <c r="E30" s="41" t="s">
        <v>115</v>
      </c>
      <c r="F30" s="41">
        <v>1</v>
      </c>
      <c r="G30" s="41">
        <v>4</v>
      </c>
      <c r="H30" s="42">
        <v>1</v>
      </c>
      <c r="I30" s="43">
        <v>6200</v>
      </c>
      <c r="J30" s="43">
        <f>I30*F30*G30*H30</f>
        <v>24800</v>
      </c>
    </row>
    <row r="31" spans="2:12" ht="18" customHeight="1">
      <c r="B31" s="121" t="s">
        <v>24</v>
      </c>
      <c r="C31" s="122"/>
      <c r="D31" s="122"/>
      <c r="E31" s="122"/>
      <c r="F31" s="122"/>
      <c r="G31" s="122"/>
      <c r="H31" s="122"/>
      <c r="I31" s="123"/>
      <c r="J31" s="46">
        <f>SUM(J30:J30)</f>
        <v>24800</v>
      </c>
    </row>
    <row r="32" spans="2:12" ht="18" customHeight="1">
      <c r="B32" s="44">
        <v>5</v>
      </c>
      <c r="C32" s="47" t="s">
        <v>25</v>
      </c>
      <c r="D32" s="48">
        <v>0.06</v>
      </c>
      <c r="E32" s="93"/>
      <c r="F32" s="94"/>
      <c r="G32" s="94"/>
      <c r="H32" s="94"/>
      <c r="I32" s="94"/>
      <c r="J32" s="95"/>
      <c r="K32" s="38"/>
      <c r="L32" s="38"/>
    </row>
    <row r="33" spans="2:12" ht="18" customHeight="1">
      <c r="B33" s="96" t="s">
        <v>20</v>
      </c>
      <c r="C33" s="96"/>
      <c r="D33" s="96"/>
      <c r="E33" s="96"/>
      <c r="F33" s="96"/>
      <c r="G33" s="96"/>
      <c r="H33" s="96"/>
      <c r="I33" s="96"/>
      <c r="J33" s="39">
        <f>(J18+J24+J28+J31)*D32</f>
        <v>10320</v>
      </c>
      <c r="K33" s="38"/>
      <c r="L33" s="38"/>
    </row>
    <row r="34" spans="2:12" ht="18" customHeight="1">
      <c r="B34" s="97"/>
      <c r="C34" s="98"/>
      <c r="D34" s="98"/>
      <c r="E34" s="98"/>
      <c r="F34" s="98"/>
      <c r="G34" s="98"/>
      <c r="H34" s="98"/>
      <c r="I34" s="98"/>
      <c r="J34" s="99"/>
      <c r="K34" s="38"/>
      <c r="L34" s="38"/>
    </row>
    <row r="35" spans="2:12" ht="18" customHeight="1">
      <c r="B35" s="114" t="s">
        <v>26</v>
      </c>
      <c r="C35" s="114"/>
      <c r="D35" s="114"/>
      <c r="E35" s="114"/>
      <c r="F35" s="114"/>
      <c r="G35" s="114"/>
      <c r="H35" s="114"/>
      <c r="I35" s="114"/>
      <c r="J35" s="57">
        <f>J18+J24+K38+J33+J31+J28</f>
        <v>182320</v>
      </c>
    </row>
    <row r="36" spans="2:12" ht="18" customHeight="1">
      <c r="B36" s="102"/>
      <c r="C36" s="103"/>
      <c r="D36" s="103"/>
      <c r="E36" s="103"/>
      <c r="F36" s="103"/>
      <c r="G36" s="103"/>
      <c r="H36" s="103"/>
      <c r="I36" s="103"/>
      <c r="J36" s="104"/>
    </row>
    <row r="37" spans="2:12" ht="18" customHeight="1">
      <c r="B37" s="108" t="s">
        <v>51</v>
      </c>
      <c r="C37" s="108"/>
      <c r="D37" s="108"/>
      <c r="E37" s="108"/>
      <c r="F37" s="108"/>
      <c r="G37" s="108"/>
      <c r="H37" s="108"/>
      <c r="I37" s="108"/>
      <c r="J37" s="49">
        <v>124800</v>
      </c>
    </row>
    <row r="43" spans="2:12" s="38" customFormat="1" ht="18" customHeight="1">
      <c r="B43"/>
      <c r="C43"/>
      <c r="D43"/>
      <c r="E43" s="50"/>
      <c r="F43" s="51"/>
      <c r="G43" s="51"/>
      <c r="H43" s="51"/>
      <c r="I43" s="52"/>
      <c r="J43" s="53"/>
      <c r="K43"/>
      <c r="L43"/>
    </row>
    <row r="44" spans="2:12" s="38" customFormat="1" ht="18" customHeight="1">
      <c r="B44"/>
      <c r="C44"/>
      <c r="D44"/>
      <c r="E44" s="50"/>
      <c r="F44" s="51"/>
      <c r="G44" s="51"/>
      <c r="H44" s="51"/>
      <c r="I44" s="52"/>
      <c r="J44" s="53"/>
      <c r="K44"/>
      <c r="L44"/>
    </row>
    <row r="45" spans="2:12" s="38" customFormat="1" ht="18" customHeight="1">
      <c r="B45"/>
      <c r="C45"/>
      <c r="D45"/>
      <c r="E45" s="50"/>
      <c r="F45" s="51"/>
      <c r="G45" s="51"/>
      <c r="H45" s="51"/>
      <c r="I45" s="52"/>
      <c r="J45" s="53"/>
      <c r="K45"/>
      <c r="L45"/>
    </row>
  </sheetData>
  <mergeCells count="22">
    <mergeCell ref="B37:I37"/>
    <mergeCell ref="E11:F11"/>
    <mergeCell ref="B2:F2"/>
    <mergeCell ref="E3:F3"/>
    <mergeCell ref="E4:F4"/>
    <mergeCell ref="E5:F5"/>
    <mergeCell ref="B35:I35"/>
    <mergeCell ref="E7:F7"/>
    <mergeCell ref="E9:F9"/>
    <mergeCell ref="E10:F10"/>
    <mergeCell ref="C14:D14"/>
    <mergeCell ref="B18:I18"/>
    <mergeCell ref="B24:I24"/>
    <mergeCell ref="B28:I28"/>
    <mergeCell ref="B31:I31"/>
    <mergeCell ref="E8:F8"/>
    <mergeCell ref="E32:J32"/>
    <mergeCell ref="B33:I33"/>
    <mergeCell ref="B34:J34"/>
    <mergeCell ref="E6:F6"/>
    <mergeCell ref="B36:J36"/>
    <mergeCell ref="B11:D11"/>
  </mergeCells>
  <phoneticPr fontId="3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48"/>
  <sheetViews>
    <sheetView topLeftCell="A19" workbookViewId="0">
      <selection activeCell="D35" sqref="D35"/>
    </sheetView>
  </sheetViews>
  <sheetFormatPr defaultColWidth="8.875" defaultRowHeight="14.25"/>
  <cols>
    <col min="2" max="2" width="8.5" customWidth="1"/>
    <col min="3" max="3" width="30.875" customWidth="1"/>
    <col min="4" max="4" width="47.375" customWidth="1"/>
    <col min="5" max="5" width="16.375" style="50" customWidth="1"/>
    <col min="6" max="6" width="9.5" style="51" customWidth="1"/>
    <col min="7" max="7" width="4.875" style="51" bestFit="1" customWidth="1"/>
    <col min="8" max="8" width="15.625" style="51" bestFit="1" customWidth="1"/>
    <col min="9" max="9" width="10.875" style="52" customWidth="1"/>
    <col min="10" max="10" width="17.625" style="53" customWidth="1"/>
  </cols>
  <sheetData>
    <row r="2" spans="2:10" ht="22.5">
      <c r="B2" s="83" t="s">
        <v>0</v>
      </c>
      <c r="C2" s="83"/>
      <c r="D2" s="83"/>
      <c r="E2" s="83"/>
      <c r="F2" s="83"/>
      <c r="G2" s="1"/>
      <c r="H2" s="1"/>
      <c r="I2" s="2"/>
      <c r="J2" s="3"/>
    </row>
    <row r="3" spans="2:10" ht="35.25">
      <c r="B3" s="4"/>
      <c r="C3" s="5" t="s">
        <v>52</v>
      </c>
      <c r="D3" s="5"/>
      <c r="E3" s="111" t="s">
        <v>1</v>
      </c>
      <c r="F3" s="111"/>
      <c r="G3" s="1"/>
      <c r="H3" s="1"/>
      <c r="I3" s="2"/>
      <c r="J3" s="3"/>
    </row>
    <row r="4" spans="2:10" ht="18">
      <c r="B4" s="6" t="s">
        <v>2</v>
      </c>
      <c r="C4" s="7" t="s">
        <v>3</v>
      </c>
      <c r="D4" s="7" t="s">
        <v>4</v>
      </c>
      <c r="E4" s="112" t="s">
        <v>5</v>
      </c>
      <c r="F4" s="113"/>
      <c r="G4" s="8"/>
      <c r="H4" s="1"/>
      <c r="I4" s="2"/>
      <c r="J4" s="3"/>
    </row>
    <row r="5" spans="2:10" ht="17.25">
      <c r="B5" s="9">
        <v>1</v>
      </c>
      <c r="C5" s="10" t="s">
        <v>55</v>
      </c>
      <c r="D5" s="10"/>
      <c r="E5" s="100">
        <f>J15</f>
        <v>9600</v>
      </c>
      <c r="F5" s="101"/>
      <c r="G5" s="11"/>
      <c r="H5" s="1"/>
      <c r="I5" s="2"/>
      <c r="J5" s="3"/>
    </row>
    <row r="6" spans="2:10" ht="17.25">
      <c r="B6" s="9">
        <v>2</v>
      </c>
      <c r="C6" s="10" t="str">
        <f>C16</f>
        <v>技术开发</v>
      </c>
      <c r="D6" s="10" t="s">
        <v>100</v>
      </c>
      <c r="E6" s="100">
        <f>J30</f>
        <v>72000</v>
      </c>
      <c r="F6" s="101"/>
      <c r="G6" s="1"/>
      <c r="H6" s="1"/>
      <c r="I6" s="2"/>
      <c r="J6" s="3"/>
    </row>
    <row r="7" spans="2:10" ht="17.25">
      <c r="B7" s="9">
        <v>3</v>
      </c>
      <c r="C7" s="10" t="str">
        <f>C31</f>
        <v>运维及服务</v>
      </c>
      <c r="D7" s="10"/>
      <c r="E7" s="100">
        <f>J34</f>
        <v>8000</v>
      </c>
      <c r="F7" s="101"/>
      <c r="G7" s="1"/>
      <c r="H7" s="1"/>
      <c r="I7" s="2"/>
      <c r="J7" s="3"/>
    </row>
    <row r="8" spans="2:10" ht="17.25">
      <c r="B8" s="9">
        <v>4</v>
      </c>
      <c r="C8" s="12" t="str">
        <f>C35</f>
        <v>税 Tax</v>
      </c>
      <c r="D8" s="12"/>
      <c r="E8" s="100">
        <f>J36</f>
        <v>5376</v>
      </c>
      <c r="F8" s="101"/>
      <c r="G8" s="1"/>
      <c r="H8" s="1"/>
      <c r="I8" s="2"/>
      <c r="J8" s="3"/>
    </row>
    <row r="9" spans="2:10" ht="18">
      <c r="B9" s="58"/>
      <c r="C9" s="10" t="s">
        <v>6</v>
      </c>
      <c r="D9" s="10"/>
      <c r="E9" s="115">
        <f>J38</f>
        <v>94976</v>
      </c>
      <c r="F9" s="115"/>
      <c r="G9" s="1"/>
      <c r="H9" s="1"/>
      <c r="I9" s="2"/>
      <c r="J9" s="3"/>
    </row>
    <row r="10" spans="2:10" ht="18">
      <c r="B10" s="54"/>
      <c r="C10" s="55"/>
      <c r="D10" s="55"/>
      <c r="E10" s="56"/>
      <c r="F10" s="56"/>
      <c r="G10" s="1"/>
      <c r="H10" s="1"/>
      <c r="I10" s="2"/>
      <c r="J10" s="3"/>
    </row>
    <row r="11" spans="2:10" ht="45">
      <c r="B11" s="13"/>
      <c r="C11" s="14" t="s">
        <v>7</v>
      </c>
      <c r="D11" s="14"/>
      <c r="E11" s="15"/>
      <c r="F11" s="16"/>
      <c r="G11" s="16"/>
      <c r="H11" s="16"/>
      <c r="I11" s="17"/>
      <c r="J11" s="18"/>
    </row>
    <row r="12" spans="2:10" ht="18">
      <c r="B12" s="19" t="s">
        <v>8</v>
      </c>
      <c r="C12" s="116" t="s">
        <v>9</v>
      </c>
      <c r="D12" s="117"/>
      <c r="E12" s="19" t="s">
        <v>10</v>
      </c>
      <c r="F12" s="19" t="s">
        <v>11</v>
      </c>
      <c r="G12" s="20" t="s">
        <v>12</v>
      </c>
      <c r="H12" s="21" t="s">
        <v>13</v>
      </c>
      <c r="I12" s="22" t="s">
        <v>14</v>
      </c>
      <c r="J12" s="23" t="s">
        <v>15</v>
      </c>
    </row>
    <row r="13" spans="2:10" ht="16.5">
      <c r="B13" s="24">
        <v>1</v>
      </c>
      <c r="C13" s="25" t="s">
        <v>58</v>
      </c>
      <c r="D13" s="25"/>
      <c r="E13" s="26"/>
      <c r="F13" s="27"/>
      <c r="G13" s="28"/>
      <c r="H13" s="28"/>
      <c r="I13" s="29"/>
      <c r="J13" s="30"/>
    </row>
    <row r="14" spans="2:10" ht="33">
      <c r="B14" s="31" t="s">
        <v>16</v>
      </c>
      <c r="C14" s="32" t="s">
        <v>56</v>
      </c>
      <c r="D14" s="33" t="s">
        <v>57</v>
      </c>
      <c r="E14" s="34" t="s">
        <v>37</v>
      </c>
      <c r="F14" s="34">
        <v>1</v>
      </c>
      <c r="G14" s="35">
        <v>12</v>
      </c>
      <c r="H14" s="36">
        <v>1</v>
      </c>
      <c r="I14" s="37">
        <v>800</v>
      </c>
      <c r="J14" s="37">
        <f>F14*G14*H14*I14</f>
        <v>9600</v>
      </c>
    </row>
    <row r="15" spans="2:10" ht="18" customHeight="1">
      <c r="B15" s="118" t="s">
        <v>20</v>
      </c>
      <c r="C15" s="119"/>
      <c r="D15" s="119"/>
      <c r="E15" s="119"/>
      <c r="F15" s="119"/>
      <c r="G15" s="119"/>
      <c r="H15" s="119"/>
      <c r="I15" s="120"/>
      <c r="J15" s="39">
        <f>SUM(J14:J14)</f>
        <v>9600</v>
      </c>
    </row>
    <row r="16" spans="2:10" ht="18" customHeight="1">
      <c r="B16" s="44">
        <v>2</v>
      </c>
      <c r="C16" s="47" t="s">
        <v>60</v>
      </c>
      <c r="D16" s="47"/>
      <c r="E16" s="44"/>
      <c r="F16" s="65"/>
      <c r="G16" s="66"/>
      <c r="H16" s="66"/>
      <c r="I16" s="67"/>
      <c r="J16" s="68"/>
    </row>
    <row r="17" spans="2:10" ht="16.5">
      <c r="B17" s="31" t="s">
        <v>21</v>
      </c>
      <c r="C17" s="32" t="s">
        <v>61</v>
      </c>
      <c r="D17" s="32"/>
      <c r="E17" s="41" t="s">
        <v>83</v>
      </c>
      <c r="F17" s="59">
        <v>1</v>
      </c>
      <c r="G17" s="35">
        <v>2</v>
      </c>
      <c r="H17" s="59">
        <v>1</v>
      </c>
      <c r="I17" s="60">
        <v>6000</v>
      </c>
      <c r="J17" s="37">
        <f>F17*G17*H17*I17</f>
        <v>12000</v>
      </c>
    </row>
    <row r="18" spans="2:10" ht="16.5">
      <c r="B18" s="31" t="s">
        <v>22</v>
      </c>
      <c r="C18" s="32" t="s">
        <v>62</v>
      </c>
      <c r="D18" s="32"/>
      <c r="E18" s="34" t="s">
        <v>82</v>
      </c>
      <c r="F18" s="59">
        <v>1</v>
      </c>
      <c r="G18" s="35">
        <v>2</v>
      </c>
      <c r="H18" s="59">
        <v>1</v>
      </c>
      <c r="I18" s="60">
        <v>1500</v>
      </c>
      <c r="J18" s="37">
        <f t="shared" ref="J18:J29" si="0">F18*G18*H18*I18</f>
        <v>3000</v>
      </c>
    </row>
    <row r="19" spans="2:10" ht="16.5">
      <c r="B19" s="31" t="s">
        <v>74</v>
      </c>
      <c r="C19" s="32" t="s">
        <v>63</v>
      </c>
      <c r="D19" s="32"/>
      <c r="E19" s="34" t="s">
        <v>82</v>
      </c>
      <c r="F19" s="59">
        <v>1</v>
      </c>
      <c r="G19" s="35">
        <v>2</v>
      </c>
      <c r="H19" s="59">
        <v>1</v>
      </c>
      <c r="I19" s="60">
        <v>1500</v>
      </c>
      <c r="J19" s="37">
        <f t="shared" si="0"/>
        <v>3000</v>
      </c>
    </row>
    <row r="20" spans="2:10" ht="16.5">
      <c r="B20" s="31" t="s">
        <v>75</v>
      </c>
      <c r="C20" s="32" t="s">
        <v>84</v>
      </c>
      <c r="D20" s="32"/>
      <c r="E20" s="41" t="s">
        <v>37</v>
      </c>
      <c r="F20" s="59">
        <v>1</v>
      </c>
      <c r="G20" s="35">
        <v>11</v>
      </c>
      <c r="H20" s="59">
        <v>1</v>
      </c>
      <c r="I20" s="60">
        <v>2000</v>
      </c>
      <c r="J20" s="37">
        <f t="shared" si="0"/>
        <v>22000</v>
      </c>
    </row>
    <row r="21" spans="2:10" ht="16.5">
      <c r="B21" s="31" t="s">
        <v>76</v>
      </c>
      <c r="C21" s="32" t="s">
        <v>64</v>
      </c>
      <c r="D21" s="32"/>
      <c r="E21" s="34" t="s">
        <v>82</v>
      </c>
      <c r="F21" s="59">
        <v>1</v>
      </c>
      <c r="G21" s="35">
        <v>2</v>
      </c>
      <c r="H21" s="59">
        <v>1</v>
      </c>
      <c r="I21" s="60">
        <v>1500</v>
      </c>
      <c r="J21" s="37">
        <f t="shared" si="0"/>
        <v>3000</v>
      </c>
    </row>
    <row r="22" spans="2:10" ht="16.5">
      <c r="B22" s="31" t="s">
        <v>77</v>
      </c>
      <c r="C22" s="32" t="s">
        <v>65</v>
      </c>
      <c r="D22" s="32" t="s">
        <v>66</v>
      </c>
      <c r="E22" s="34" t="s">
        <v>82</v>
      </c>
      <c r="F22" s="59">
        <v>1</v>
      </c>
      <c r="G22" s="35">
        <v>1</v>
      </c>
      <c r="H22" s="59">
        <v>1</v>
      </c>
      <c r="I22" s="60">
        <v>1500</v>
      </c>
      <c r="J22" s="37">
        <f t="shared" si="0"/>
        <v>1500</v>
      </c>
    </row>
    <row r="23" spans="2:10" ht="16.5">
      <c r="B23" s="31" t="s">
        <v>78</v>
      </c>
      <c r="C23" s="32" t="s">
        <v>67</v>
      </c>
      <c r="D23" s="32" t="s">
        <v>68</v>
      </c>
      <c r="E23" s="34" t="s">
        <v>82</v>
      </c>
      <c r="F23" s="59">
        <v>1</v>
      </c>
      <c r="G23" s="35">
        <v>1</v>
      </c>
      <c r="H23" s="59">
        <v>1</v>
      </c>
      <c r="I23" s="60">
        <v>1500</v>
      </c>
      <c r="J23" s="37">
        <f t="shared" si="0"/>
        <v>1500</v>
      </c>
    </row>
    <row r="24" spans="2:10" ht="16.5">
      <c r="B24" s="31" t="s">
        <v>79</v>
      </c>
      <c r="C24" s="32" t="s">
        <v>69</v>
      </c>
      <c r="D24" s="32"/>
      <c r="E24" s="34" t="s">
        <v>82</v>
      </c>
      <c r="F24" s="59">
        <v>1</v>
      </c>
      <c r="G24" s="35">
        <v>2</v>
      </c>
      <c r="H24" s="59">
        <v>1</v>
      </c>
      <c r="I24" s="60">
        <v>1500</v>
      </c>
      <c r="J24" s="37">
        <f t="shared" si="0"/>
        <v>3000</v>
      </c>
    </row>
    <row r="25" spans="2:10" ht="33">
      <c r="B25" s="31" t="s">
        <v>80</v>
      </c>
      <c r="C25" s="32" t="s">
        <v>70</v>
      </c>
      <c r="D25" s="32" t="s">
        <v>71</v>
      </c>
      <c r="E25" s="34" t="s">
        <v>82</v>
      </c>
      <c r="F25" s="59">
        <v>1</v>
      </c>
      <c r="G25" s="35">
        <v>3</v>
      </c>
      <c r="H25" s="59">
        <v>1</v>
      </c>
      <c r="I25" s="60">
        <v>1500</v>
      </c>
      <c r="J25" s="37">
        <f t="shared" si="0"/>
        <v>4500</v>
      </c>
    </row>
    <row r="26" spans="2:10" ht="16.5">
      <c r="B26" s="31" t="s">
        <v>81</v>
      </c>
      <c r="C26" s="32" t="s">
        <v>72</v>
      </c>
      <c r="D26" s="32" t="s">
        <v>73</v>
      </c>
      <c r="E26" s="34" t="s">
        <v>82</v>
      </c>
      <c r="F26" s="59">
        <v>1</v>
      </c>
      <c r="G26" s="35">
        <v>2</v>
      </c>
      <c r="H26" s="59">
        <v>1</v>
      </c>
      <c r="I26" s="60">
        <v>1500</v>
      </c>
      <c r="J26" s="37">
        <f t="shared" si="0"/>
        <v>3000</v>
      </c>
    </row>
    <row r="27" spans="2:10" ht="16.5">
      <c r="B27" s="31" t="s">
        <v>91</v>
      </c>
      <c r="C27" s="32" t="s">
        <v>97</v>
      </c>
      <c r="D27" s="32"/>
      <c r="E27" s="34" t="s">
        <v>83</v>
      </c>
      <c r="F27" s="59">
        <v>1</v>
      </c>
      <c r="G27" s="35">
        <v>1</v>
      </c>
      <c r="H27" s="59">
        <v>1</v>
      </c>
      <c r="I27" s="60">
        <v>5000</v>
      </c>
      <c r="J27" s="37">
        <f t="shared" si="0"/>
        <v>5000</v>
      </c>
    </row>
    <row r="28" spans="2:10" ht="16.5">
      <c r="B28" s="31" t="s">
        <v>92</v>
      </c>
      <c r="C28" s="32" t="s">
        <v>98</v>
      </c>
      <c r="D28" s="32" t="s">
        <v>95</v>
      </c>
      <c r="E28" s="34" t="s">
        <v>82</v>
      </c>
      <c r="F28" s="59">
        <v>1</v>
      </c>
      <c r="G28" s="35">
        <v>5</v>
      </c>
      <c r="H28" s="59">
        <v>1</v>
      </c>
      <c r="I28" s="60">
        <v>1500</v>
      </c>
      <c r="J28" s="37">
        <f t="shared" si="0"/>
        <v>7500</v>
      </c>
    </row>
    <row r="29" spans="2:10" ht="16.5">
      <c r="B29" s="31" t="s">
        <v>93</v>
      </c>
      <c r="C29" s="32" t="s">
        <v>99</v>
      </c>
      <c r="D29" s="32" t="s">
        <v>96</v>
      </c>
      <c r="E29" s="34" t="s">
        <v>82</v>
      </c>
      <c r="F29" s="59">
        <v>1</v>
      </c>
      <c r="G29" s="35">
        <v>2</v>
      </c>
      <c r="H29" s="59">
        <v>1</v>
      </c>
      <c r="I29" s="60">
        <v>1500</v>
      </c>
      <c r="J29" s="37">
        <f t="shared" si="0"/>
        <v>3000</v>
      </c>
    </row>
    <row r="30" spans="2:10" ht="18">
      <c r="B30" s="118" t="s">
        <v>94</v>
      </c>
      <c r="C30" s="119"/>
      <c r="D30" s="119"/>
      <c r="E30" s="119"/>
      <c r="F30" s="119"/>
      <c r="G30" s="119"/>
      <c r="H30" s="119"/>
      <c r="I30" s="120"/>
      <c r="J30" s="39">
        <f>SUM(J17:J29)</f>
        <v>72000</v>
      </c>
    </row>
    <row r="31" spans="2:10" ht="16.5">
      <c r="B31" s="24">
        <v>3</v>
      </c>
      <c r="C31" s="25" t="s">
        <v>85</v>
      </c>
      <c r="D31" s="25"/>
      <c r="E31" s="26"/>
      <c r="F31" s="27"/>
      <c r="G31" s="28"/>
      <c r="H31" s="28"/>
      <c r="I31" s="29"/>
      <c r="J31" s="30"/>
    </row>
    <row r="32" spans="2:10" ht="16.5">
      <c r="B32" s="31" t="s">
        <v>86</v>
      </c>
      <c r="C32" s="62" t="s">
        <v>87</v>
      </c>
      <c r="D32" s="63" t="s">
        <v>90</v>
      </c>
      <c r="E32" s="34" t="s">
        <v>83</v>
      </c>
      <c r="F32" s="34">
        <v>1</v>
      </c>
      <c r="G32" s="35">
        <v>1</v>
      </c>
      <c r="H32" s="36">
        <v>1</v>
      </c>
      <c r="I32" s="37">
        <v>5000</v>
      </c>
      <c r="J32" s="37">
        <f>F32*G32*H32*I32</f>
        <v>5000</v>
      </c>
    </row>
    <row r="33" spans="2:12" ht="16.5">
      <c r="B33" s="31" t="s">
        <v>59</v>
      </c>
      <c r="C33" s="61" t="s">
        <v>88</v>
      </c>
      <c r="D33" s="64" t="s">
        <v>89</v>
      </c>
      <c r="E33" s="34" t="s">
        <v>83</v>
      </c>
      <c r="F33" s="34">
        <v>1</v>
      </c>
      <c r="G33" s="35">
        <v>1</v>
      </c>
      <c r="H33" s="36">
        <v>1</v>
      </c>
      <c r="I33" s="37">
        <v>3000</v>
      </c>
      <c r="J33" s="37">
        <f>F33*G33*H33*I33</f>
        <v>3000</v>
      </c>
    </row>
    <row r="34" spans="2:12" ht="18">
      <c r="B34" s="118" t="s">
        <v>20</v>
      </c>
      <c r="C34" s="119"/>
      <c r="D34" s="119"/>
      <c r="E34" s="119"/>
      <c r="F34" s="119"/>
      <c r="G34" s="119"/>
      <c r="H34" s="119"/>
      <c r="I34" s="120"/>
      <c r="J34" s="39">
        <f>SUM(J32:J33)</f>
        <v>8000</v>
      </c>
    </row>
    <row r="35" spans="2:12" ht="18" customHeight="1">
      <c r="B35" s="44">
        <v>4</v>
      </c>
      <c r="C35" s="47" t="s">
        <v>25</v>
      </c>
      <c r="D35" s="48">
        <v>0.06</v>
      </c>
      <c r="E35" s="93"/>
      <c r="F35" s="94"/>
      <c r="G35" s="94"/>
      <c r="H35" s="94"/>
      <c r="I35" s="94"/>
      <c r="J35" s="95"/>
      <c r="K35" s="38"/>
      <c r="L35" s="38"/>
    </row>
    <row r="36" spans="2:12" ht="18" customHeight="1">
      <c r="B36" s="96" t="s">
        <v>20</v>
      </c>
      <c r="C36" s="96"/>
      <c r="D36" s="96"/>
      <c r="E36" s="96"/>
      <c r="F36" s="96"/>
      <c r="G36" s="96"/>
      <c r="H36" s="96"/>
      <c r="I36" s="96"/>
      <c r="J36" s="39">
        <f>(J15+J30+J34)*D35</f>
        <v>5376</v>
      </c>
      <c r="K36" s="38"/>
      <c r="L36" s="38"/>
    </row>
    <row r="37" spans="2:12" ht="18" customHeight="1">
      <c r="B37" s="97"/>
      <c r="C37" s="98"/>
      <c r="D37" s="98"/>
      <c r="E37" s="98"/>
      <c r="F37" s="98"/>
      <c r="G37" s="98"/>
      <c r="H37" s="98"/>
      <c r="I37" s="98"/>
      <c r="J37" s="99"/>
      <c r="K37" s="38"/>
      <c r="L37" s="38"/>
    </row>
    <row r="38" spans="2:12" ht="18" customHeight="1">
      <c r="B38" s="114" t="s">
        <v>26</v>
      </c>
      <c r="C38" s="114"/>
      <c r="D38" s="114"/>
      <c r="E38" s="114"/>
      <c r="F38" s="114"/>
      <c r="G38" s="114"/>
      <c r="H38" s="114"/>
      <c r="I38" s="114"/>
      <c r="J38" s="57">
        <f>J15+J30+J34+J36</f>
        <v>94976</v>
      </c>
    </row>
    <row r="39" spans="2:12" ht="18" customHeight="1"/>
    <row r="40" spans="2:12" ht="18" customHeight="1"/>
    <row r="46" spans="2:12" s="38" customFormat="1" ht="18" customHeight="1">
      <c r="B46"/>
      <c r="C46"/>
      <c r="D46"/>
      <c r="E46" s="50"/>
      <c r="F46" s="51"/>
      <c r="G46" s="51"/>
      <c r="H46" s="51"/>
      <c r="I46" s="52"/>
      <c r="J46" s="53"/>
      <c r="K46"/>
      <c r="L46"/>
    </row>
    <row r="47" spans="2:12" s="38" customFormat="1" ht="18" customHeight="1">
      <c r="B47"/>
      <c r="C47"/>
      <c r="D47"/>
      <c r="E47" s="50"/>
      <c r="F47" s="51"/>
      <c r="G47" s="51"/>
      <c r="H47" s="51"/>
      <c r="I47" s="52"/>
      <c r="J47" s="53"/>
      <c r="K47"/>
      <c r="L47"/>
    </row>
    <row r="48" spans="2:12" s="38" customFormat="1" ht="18" customHeight="1">
      <c r="B48"/>
      <c r="C48"/>
      <c r="D48"/>
      <c r="E48" s="50"/>
      <c r="F48" s="51"/>
      <c r="G48" s="51"/>
      <c r="H48" s="51"/>
      <c r="I48" s="52"/>
      <c r="J48" s="53"/>
      <c r="K48"/>
      <c r="L48"/>
    </row>
  </sheetData>
  <mergeCells count="16">
    <mergeCell ref="E7:F7"/>
    <mergeCell ref="B2:F2"/>
    <mergeCell ref="E3:F3"/>
    <mergeCell ref="E4:F4"/>
    <mergeCell ref="E5:F5"/>
    <mergeCell ref="E6:F6"/>
    <mergeCell ref="B38:I38"/>
    <mergeCell ref="E8:F8"/>
    <mergeCell ref="E9:F9"/>
    <mergeCell ref="C12:D12"/>
    <mergeCell ref="B15:I15"/>
    <mergeCell ref="B30:I30"/>
    <mergeCell ref="B34:I34"/>
    <mergeCell ref="E35:J35"/>
    <mergeCell ref="B36:I36"/>
    <mergeCell ref="B37:J37"/>
  </mergeCells>
  <phoneticPr fontId="7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报价总表</vt:lpstr>
      <vt:lpstr>创意设计</vt:lpstr>
      <vt:lpstr>技术开发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客户部马悦</cp:lastModifiedBy>
  <dcterms:created xsi:type="dcterms:W3CDTF">2019-09-18T03:07:09Z</dcterms:created>
  <dcterms:modified xsi:type="dcterms:W3CDTF">2019-11-04T07:31:55Z</dcterms:modified>
</cp:coreProperties>
</file>