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20" yWindow="-120" windowWidth="20730" windowHeight="11160"/>
  </bookViews>
  <sheets>
    <sheet name="报价 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3" l="1"/>
  <c r="G13" i="3" s="1"/>
  <c r="G5" i="3"/>
  <c r="G6" i="3"/>
  <c r="G7" i="3"/>
  <c r="G8" i="3"/>
  <c r="G17" i="3" l="1"/>
  <c r="G21" i="3" l="1"/>
  <c r="G37" i="3" l="1"/>
  <c r="G36" i="3"/>
  <c r="G29" i="3"/>
  <c r="G20" i="3" l="1"/>
  <c r="G15" i="3"/>
  <c r="G11" i="3"/>
  <c r="G4" i="3"/>
  <c r="G24" i="3" l="1"/>
  <c r="G25" i="3" s="1"/>
</calcChain>
</file>

<file path=xl/sharedStrings.xml><?xml version="1.0" encoding="utf-8"?>
<sst xmlns="http://schemas.openxmlformats.org/spreadsheetml/2006/main" count="69" uniqueCount="55">
  <si>
    <t>类别</t>
    <phoneticPr fontId="1" type="noConversion"/>
  </si>
  <si>
    <t>内容</t>
    <phoneticPr fontId="1" type="noConversion"/>
  </si>
  <si>
    <t>小计</t>
    <phoneticPr fontId="1" type="noConversion"/>
  </si>
  <si>
    <t>备注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</si>
  <si>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</si>
  <si>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</si>
  <si>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</si>
  <si>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项目执行费用</t>
    <phoneticPr fontId="1" type="noConversion"/>
  </si>
  <si>
    <t>小时/人</t>
    <phoneticPr fontId="1" type="noConversion"/>
  </si>
  <si>
    <t>时间</t>
    <phoneticPr fontId="1" type="noConversion"/>
  </si>
  <si>
    <t>小计</t>
    <phoneticPr fontId="1" type="noConversion"/>
  </si>
  <si>
    <t>总计</t>
    <phoneticPr fontId="1" type="noConversion"/>
  </si>
  <si>
    <t>执行方税费</t>
    <phoneticPr fontId="1" type="noConversion"/>
  </si>
  <si>
    <t>设计</t>
    <phoneticPr fontId="1" type="noConversion"/>
  </si>
  <si>
    <t>客户经理</t>
    <phoneticPr fontId="1" type="noConversion"/>
  </si>
  <si>
    <t>执行费用</t>
    <phoneticPr fontId="1" type="noConversion"/>
  </si>
  <si>
    <t>协会管理费+税</t>
    <phoneticPr fontId="1" type="noConversion"/>
  </si>
  <si>
    <t>KV设计</t>
    <phoneticPr fontId="1" type="noConversion"/>
  </si>
  <si>
    <t>张</t>
    <phoneticPr fontId="1" type="noConversion"/>
  </si>
  <si>
    <t>问卷设计</t>
    <phoneticPr fontId="1" type="noConversion"/>
  </si>
  <si>
    <t>统计</t>
    <phoneticPr fontId="1" type="noConversion"/>
  </si>
  <si>
    <t>电子问卷</t>
    <phoneticPr fontId="1" type="noConversion"/>
  </si>
  <si>
    <t>小时</t>
    <phoneticPr fontId="1" type="noConversion"/>
  </si>
  <si>
    <t>项目方案&amp;病例报告</t>
    <phoneticPr fontId="1" type="noConversion"/>
  </si>
  <si>
    <t>包含项目执行手册，立项函撰写</t>
    <phoneticPr fontId="1" type="noConversion"/>
  </si>
  <si>
    <t>个</t>
    <phoneticPr fontId="1" type="noConversion"/>
  </si>
  <si>
    <t>电子问卷平台</t>
    <phoneticPr fontId="1" type="noConversion"/>
  </si>
  <si>
    <t>前期规划&amp;撰写</t>
    <phoneticPr fontId="1" type="noConversion"/>
  </si>
  <si>
    <t>方案撰写</t>
    <phoneticPr fontId="1" type="noConversion"/>
  </si>
  <si>
    <t>包含医生信息和问卷</t>
    <phoneticPr fontId="1" type="noConversion"/>
  </si>
  <si>
    <t>张</t>
    <phoneticPr fontId="1" type="noConversion"/>
  </si>
  <si>
    <t>问卷内容复核</t>
    <phoneticPr fontId="1" type="noConversion"/>
  </si>
  <si>
    <t>消化道内窥镜相关文献查找</t>
    <phoneticPr fontId="1" type="noConversion"/>
  </si>
  <si>
    <t>1500份</t>
    <phoneticPr fontId="1" type="noConversion"/>
  </si>
  <si>
    <t>关于肠镜的操作，腹胀腹部不适消化不良等内容的问卷；1份</t>
    <phoneticPr fontId="1" type="noConversion"/>
  </si>
  <si>
    <t>医学幻灯片</t>
    <phoneticPr fontId="1" type="noConversion"/>
  </si>
  <si>
    <t>总结报告</t>
    <phoneticPr fontId="1" type="noConversion"/>
  </si>
  <si>
    <t>服务是包含平台，1套问卷导入和数据导出的功能</t>
    <phoneticPr fontId="1" type="noConversion"/>
  </si>
  <si>
    <t>赠送</t>
    <phoneticPr fontId="1" type="noConversion"/>
  </si>
  <si>
    <t>页面设计；预估5张</t>
    <phoneticPr fontId="1" type="noConversion"/>
  </si>
  <si>
    <t>协会管理费</t>
    <phoneticPr fontId="1" type="noConversion"/>
  </si>
  <si>
    <t>项目预算</t>
    <phoneticPr fontId="1" type="noConversion"/>
  </si>
  <si>
    <t>问卷劳务费</t>
  </si>
  <si>
    <t>1500份</t>
  </si>
  <si>
    <t>人</t>
  </si>
  <si>
    <t>执行费用总计</t>
    <phoneticPr fontId="1" type="noConversion"/>
  </si>
  <si>
    <t>医师劳务费（协会支付）</t>
    <phoneticPr fontId="1" type="noConversion"/>
  </si>
  <si>
    <t>2分钟/份</t>
    <phoneticPr fontId="1" type="noConversion"/>
  </si>
  <si>
    <t>项目办营运费</t>
    <phoneticPr fontId="1" type="noConversion"/>
  </si>
  <si>
    <t>项目统筹费</t>
    <phoneticPr fontId="1" type="noConversion"/>
  </si>
  <si>
    <t>项目办财务支持</t>
    <phoneticPr fontId="1" type="noConversion"/>
  </si>
  <si>
    <t>人</t>
    <phoneticPr fontId="1" type="noConversion"/>
  </si>
  <si>
    <t>项</t>
    <phoneticPr fontId="1" type="noConversion"/>
  </si>
  <si>
    <t>项</t>
    <phoneticPr fontId="1" type="noConversion"/>
  </si>
  <si>
    <t>优惠价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</si>
</sst>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&quot;¥&quot;#,##0.00_);[Red]\(&quot;¥&quot;#,##0.00\)"/>
    <numFmt numFmtId="178" formatCode="#,##0_ "/>
    <numFmt numFmtId="179" formatCode="_ &quot;\&quot;* #,##0_ ;_ &quot;\&quot;* \-#,##0_ ;_ &quot;\&quot;* &quot;-&quot;_ ;_ @_ "/>
    <numFmt numFmtId="180" formatCode="_ &quot;\&quot;* #,##0.00_ ;_ &quot;\&quot;* \-#,##0.00_ ;_ &quot;\&quot;* &quot;-&quot;??_ ;_ @_ "/>
    <numFmt numFmtId="181" formatCode="0.0000%"/>
    <numFmt numFmtId="182" formatCode="[$¥-804]#,##0"/>
  </numFmts>
  <fonts count="22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2"/>
      <name val="宋体"/>
      <family val="3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  <font>
      <b/>
      <sz val="20"/>
      <name val="微软雅黑"/>
      <family val="2"/>
      <charset val="134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182" fontId="0" fillId="0" borderId="0"/>
    <xf numFmtId="182" fontId="2" fillId="0" borderId="0">
      <alignment vertical="center"/>
    </xf>
    <xf numFmtId="182" fontId="3" fillId="0" borderId="0"/>
    <xf numFmtId="182" fontId="3" fillId="0" borderId="0"/>
    <xf numFmtId="43" fontId="4" fillId="0" borderId="0" applyFont="0" applyFill="0" applyBorder="0" applyAlignment="0" applyProtection="0"/>
    <xf numFmtId="182" fontId="12" fillId="0" borderId="0" applyProtection="0"/>
    <xf numFmtId="182" fontId="14" fillId="0" borderId="0">
      <protection locked="0"/>
    </xf>
    <xf numFmtId="182" fontId="14" fillId="0" borderId="0"/>
    <xf numFmtId="182" fontId="15" fillId="0" borderId="0">
      <alignment vertical="center"/>
    </xf>
    <xf numFmtId="182" fontId="16" fillId="0" borderId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2" fontId="18" fillId="0" borderId="0"/>
    <xf numFmtId="182" fontId="17" fillId="0" borderId="0"/>
    <xf numFmtId="179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2" fontId="18" fillId="0" borderId="0"/>
  </cellStyleXfs>
  <cellXfs count="71">
    <xf numFmtId="182" fontId="0" fillId="0" borderId="0" xfId="0"/>
    <xf numFmtId="182" fontId="5" fillId="0" borderId="0" xfId="0" applyFont="1" applyAlignment="1">
      <alignment horizontal="center" vertical="center" wrapText="1"/>
    </xf>
    <xf numFmtId="182" fontId="6" fillId="0" borderId="0" xfId="0" applyFont="1" applyAlignment="1">
      <alignment horizontal="center" vertical="center" wrapText="1"/>
    </xf>
    <xf numFmtId="182" fontId="7" fillId="0" borderId="0" xfId="0" applyFont="1" applyAlignment="1">
      <alignment horizontal="center" vertical="center" wrapText="1"/>
    </xf>
    <xf numFmtId="182" fontId="7" fillId="0" borderId="1" xfId="2" applyFont="1" applyFill="1" applyBorder="1" applyAlignment="1" applyProtection="1">
      <alignment horizontal="left" vertical="center" wrapText="1"/>
      <protection locked="0"/>
    </xf>
    <xf numFmtId="182" fontId="5" fillId="0" borderId="0" xfId="0" applyFont="1" applyAlignment="1">
      <alignment horizontal="left" vertical="center" wrapText="1"/>
    </xf>
    <xf numFmtId="182" fontId="5" fillId="0" borderId="1" xfId="0" applyFont="1" applyBorder="1" applyAlignment="1">
      <alignment horizontal="center" vertical="center" wrapText="1"/>
    </xf>
    <xf numFmtId="182" fontId="7" fillId="0" borderId="1" xfId="7" applyFont="1" applyFill="1" applyBorder="1" applyAlignment="1" applyProtection="1">
      <alignment horizontal="left" vertical="center" wrapText="1"/>
      <protection locked="0"/>
    </xf>
    <xf numFmtId="182" fontId="5" fillId="0" borderId="1" xfId="0" applyFont="1" applyBorder="1" applyAlignment="1">
      <alignment horizontal="left" vertical="center" wrapText="1"/>
    </xf>
    <xf numFmtId="38" fontId="5" fillId="0" borderId="1" xfId="0" applyNumberFormat="1" applyFont="1" applyBorder="1" applyAlignment="1">
      <alignment horizontal="left" vertical="center" wrapText="1"/>
    </xf>
    <xf numFmtId="38" fontId="5" fillId="0" borderId="0" xfId="0" applyNumberFormat="1" applyFont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177" fontId="11" fillId="0" borderId="1" xfId="2" applyNumberFormat="1" applyFont="1" applyFill="1" applyBorder="1" applyAlignment="1" applyProtection="1">
      <alignment horizontal="right" vertical="center" wrapText="1"/>
      <protection locked="0"/>
    </xf>
    <xf numFmtId="38" fontId="5" fillId="0" borderId="1" xfId="0" applyNumberFormat="1" applyFont="1" applyBorder="1" applyAlignment="1">
      <alignment horizontal="right" vertical="center" wrapText="1"/>
    </xf>
    <xf numFmtId="38" fontId="5" fillId="0" borderId="0" xfId="0" applyNumberFormat="1" applyFont="1" applyAlignment="1">
      <alignment horizontal="right" vertical="center" wrapText="1"/>
    </xf>
    <xf numFmtId="182" fontId="10" fillId="2" borderId="1" xfId="0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40" fontId="5" fillId="0" borderId="0" xfId="0" applyNumberFormat="1" applyFont="1" applyAlignment="1">
      <alignment horizontal="right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7" fillId="0" borderId="1" xfId="2" applyNumberFormat="1" applyFont="1" applyFill="1" applyBorder="1" applyAlignment="1" applyProtection="1">
      <alignment horizontal="center" vertical="center"/>
      <protection locked="0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182" fontId="11" fillId="0" borderId="1" xfId="2" applyFont="1" applyFill="1" applyBorder="1" applyAlignment="1" applyProtection="1">
      <alignment horizontal="left" vertical="center" wrapText="1"/>
      <protection locked="0"/>
    </xf>
    <xf numFmtId="182" fontId="7" fillId="0" borderId="1" xfId="1" applyFont="1" applyBorder="1" applyAlignment="1">
      <alignment horizontal="center" vertical="center" wrapText="1"/>
    </xf>
    <xf numFmtId="182" fontId="9" fillId="3" borderId="1" xfId="0" applyFont="1" applyFill="1" applyBorder="1" applyAlignment="1">
      <alignment horizontal="center" vertical="center" wrapText="1"/>
    </xf>
    <xf numFmtId="38" fontId="9" fillId="3" borderId="1" xfId="0" applyNumberFormat="1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 wrapText="1"/>
    </xf>
    <xf numFmtId="40" fontId="9" fillId="3" borderId="1" xfId="0" applyNumberFormat="1" applyFont="1" applyFill="1" applyBorder="1" applyAlignment="1">
      <alignment horizontal="right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182" fontId="7" fillId="2" borderId="1" xfId="2" applyFont="1" applyFill="1" applyBorder="1" applyAlignment="1" applyProtection="1">
      <alignment horizontal="left" vertical="center" wrapText="1"/>
      <protection locked="0"/>
    </xf>
    <xf numFmtId="177" fontId="10" fillId="2" borderId="1" xfId="0" applyNumberFormat="1" applyFont="1" applyFill="1" applyBorder="1" applyAlignment="1">
      <alignment horizontal="right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40" fontId="5" fillId="0" borderId="1" xfId="0" applyNumberFormat="1" applyFont="1" applyBorder="1" applyAlignment="1">
      <alignment horizontal="right" vertical="center" wrapText="1"/>
    </xf>
    <xf numFmtId="182" fontId="11" fillId="0" borderId="5" xfId="2" applyFont="1" applyFill="1" applyBorder="1" applyAlignment="1" applyProtection="1">
      <alignment horizontal="left" vertical="center" wrapText="1"/>
      <protection locked="0"/>
    </xf>
    <xf numFmtId="40" fontId="8" fillId="0" borderId="1" xfId="0" applyNumberFormat="1" applyFont="1" applyBorder="1" applyAlignment="1">
      <alignment horizontal="right" vertical="center" wrapText="1"/>
    </xf>
    <xf numFmtId="182" fontId="20" fillId="0" borderId="1" xfId="0" applyFont="1" applyFill="1" applyBorder="1" applyAlignment="1">
      <alignment horizontal="center" vertical="center" wrapText="1"/>
    </xf>
    <xf numFmtId="182" fontId="20" fillId="0" borderId="1" xfId="0" applyFont="1" applyFill="1" applyBorder="1" applyAlignment="1">
      <alignment horizontal="left" vertical="center" wrapText="1"/>
    </xf>
    <xf numFmtId="182" fontId="8" fillId="0" borderId="1" xfId="0" applyFont="1" applyFill="1" applyBorder="1" applyAlignment="1">
      <alignment horizontal="center" vertical="center" wrapText="1"/>
    </xf>
    <xf numFmtId="40" fontId="7" fillId="0" borderId="1" xfId="0" applyNumberFormat="1" applyFont="1" applyFill="1" applyBorder="1" applyAlignment="1">
      <alignment horizontal="right" vertical="center" wrapText="1"/>
    </xf>
    <xf numFmtId="182" fontId="7" fillId="0" borderId="1" xfId="1" applyFont="1" applyFill="1" applyBorder="1" applyAlignment="1">
      <alignment horizontal="center" vertical="center" wrapText="1"/>
    </xf>
    <xf numFmtId="182" fontId="10" fillId="0" borderId="1" xfId="0" applyFont="1" applyFill="1" applyBorder="1" applyAlignment="1">
      <alignment horizontal="center" vertical="center" wrapText="1"/>
    </xf>
    <xf numFmtId="182" fontId="7" fillId="0" borderId="5" xfId="1" applyFont="1" applyFill="1" applyBorder="1" applyAlignment="1">
      <alignment horizontal="center" vertical="center" wrapText="1"/>
    </xf>
    <xf numFmtId="182" fontId="7" fillId="0" borderId="1" xfId="1" applyFont="1" applyFill="1" applyBorder="1" applyAlignment="1">
      <alignment horizontal="left" vertical="center" wrapText="1"/>
    </xf>
    <xf numFmtId="182" fontId="7" fillId="0" borderId="0" xfId="0" applyFont="1" applyFill="1" applyAlignment="1">
      <alignment horizontal="center" vertical="center" wrapText="1"/>
    </xf>
    <xf numFmtId="182" fontId="13" fillId="0" borderId="1" xfId="2" applyFont="1" applyFill="1" applyBorder="1" applyAlignment="1" applyProtection="1">
      <alignment horizontal="left" vertical="center"/>
      <protection locked="0"/>
    </xf>
    <xf numFmtId="182" fontId="11" fillId="0" borderId="1" xfId="2" applyFont="1" applyFill="1" applyBorder="1" applyAlignment="1" applyProtection="1">
      <alignment horizontal="center" vertical="center"/>
      <protection locked="0"/>
    </xf>
    <xf numFmtId="182" fontId="20" fillId="0" borderId="7" xfId="0" applyFont="1" applyFill="1" applyBorder="1" applyAlignment="1">
      <alignment vertical="center" wrapText="1"/>
    </xf>
    <xf numFmtId="182" fontId="20" fillId="0" borderId="1" xfId="0" applyFont="1" applyFill="1" applyBorder="1" applyAlignment="1">
      <alignment vertical="center" wrapText="1"/>
    </xf>
    <xf numFmtId="182" fontId="7" fillId="0" borderId="5" xfId="1" applyFont="1" applyFill="1" applyBorder="1" applyAlignment="1">
      <alignment horizontal="center" vertical="center" wrapText="1"/>
    </xf>
    <xf numFmtId="182" fontId="7" fillId="0" borderId="5" xfId="1" applyFont="1" applyBorder="1" applyAlignment="1">
      <alignment horizontal="left" vertical="center" wrapText="1"/>
    </xf>
    <xf numFmtId="181" fontId="7" fillId="0" borderId="1" xfId="0" applyNumberFormat="1" applyFont="1" applyBorder="1" applyAlignment="1">
      <alignment horizontal="right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182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right" vertical="center" wrapText="1"/>
    </xf>
    <xf numFmtId="182" fontId="7" fillId="0" borderId="1" xfId="0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left" vertical="center" wrapText="1"/>
    </xf>
    <xf numFmtId="178" fontId="21" fillId="0" borderId="1" xfId="0" applyNumberFormat="1" applyFont="1" applyBorder="1" applyAlignment="1">
      <alignment horizontal="center" vertical="center" wrapText="1"/>
    </xf>
    <xf numFmtId="40" fontId="21" fillId="0" borderId="1" xfId="0" applyNumberFormat="1" applyFont="1" applyBorder="1" applyAlignment="1">
      <alignment horizontal="right" vertical="center" wrapText="1"/>
    </xf>
    <xf numFmtId="182" fontId="8" fillId="0" borderId="2" xfId="0" applyFont="1" applyFill="1" applyBorder="1" applyAlignment="1">
      <alignment horizontal="center" vertical="center" wrapText="1"/>
    </xf>
    <xf numFmtId="182" fontId="8" fillId="0" borderId="3" xfId="0" applyFont="1" applyFill="1" applyBorder="1" applyAlignment="1">
      <alignment horizontal="center" vertical="center" wrapText="1"/>
    </xf>
    <xf numFmtId="182" fontId="8" fillId="0" borderId="4" xfId="0" applyFont="1" applyFill="1" applyBorder="1" applyAlignment="1">
      <alignment horizontal="center" vertical="center" wrapText="1"/>
    </xf>
    <xf numFmtId="182" fontId="19" fillId="0" borderId="1" xfId="0" applyFont="1" applyFill="1" applyBorder="1" applyAlignment="1">
      <alignment horizontal="center" vertical="center" wrapText="1"/>
    </xf>
    <xf numFmtId="182" fontId="8" fillId="0" borderId="1" xfId="0" applyFont="1" applyFill="1" applyBorder="1" applyAlignment="1">
      <alignment horizontal="center" vertical="center" wrapText="1"/>
    </xf>
    <xf numFmtId="182" fontId="5" fillId="0" borderId="5" xfId="0" applyFont="1" applyFill="1" applyBorder="1" applyAlignment="1">
      <alignment horizontal="center" vertical="center" wrapText="1"/>
    </xf>
    <xf numFmtId="182" fontId="5" fillId="0" borderId="7" xfId="0" applyFont="1" applyFill="1" applyBorder="1" applyAlignment="1">
      <alignment horizontal="center" vertical="center" wrapText="1"/>
    </xf>
    <xf numFmtId="182" fontId="7" fillId="0" borderId="5" xfId="1" applyFont="1" applyFill="1" applyBorder="1" applyAlignment="1">
      <alignment horizontal="center" vertical="center" wrapText="1"/>
    </xf>
    <xf numFmtId="182" fontId="7" fillId="0" borderId="6" xfId="1" applyFont="1" applyFill="1" applyBorder="1" applyAlignment="1">
      <alignment horizontal="center" vertical="center" wrapText="1"/>
    </xf>
    <xf numFmtId="182" fontId="7" fillId="0" borderId="7" xfId="1" applyFont="1" applyFill="1" applyBorder="1" applyAlignment="1">
      <alignment horizontal="center" vertical="center" wrapText="1"/>
    </xf>
    <xf numFmtId="182" fontId="21" fillId="0" borderId="2" xfId="1" applyFont="1" applyFill="1" applyBorder="1" applyAlignment="1">
      <alignment horizontal="center" vertical="center" wrapText="1"/>
    </xf>
    <xf numFmtId="182" fontId="21" fillId="0" borderId="3" xfId="1" applyFont="1" applyFill="1" applyBorder="1" applyAlignment="1">
      <alignment horizontal="center" vertical="center" wrapText="1"/>
    </xf>
    <xf numFmtId="182" fontId="21" fillId="0" borderId="4" xfId="1" applyFont="1" applyFill="1" applyBorder="1" applyAlignment="1">
      <alignment horizontal="center" vertical="center" wrapText="1"/>
    </xf>
  </cellXfs>
  <cellStyles count="17">
    <cellStyle name="_HyperlinkAction" xfId="9"/>
    <cellStyle name="Dezimal [0]_1002_MDT" xfId="10"/>
    <cellStyle name="Dezimal_1002_MDT" xfId="11"/>
    <cellStyle name="Normal 2" xfId="7"/>
    <cellStyle name="Normal_Allocated_Table" xfId="12"/>
    <cellStyle name="Normal_Sheet1" xfId="2"/>
    <cellStyle name="Standard_1002_MDT" xfId="13"/>
    <cellStyle name="Währung [0]_1002_MDT" xfId="14"/>
    <cellStyle name="Währung_1002_MDT" xfId="15"/>
    <cellStyle name="常规" xfId="0" builtinId="0"/>
    <cellStyle name="常规 2" xfId="1"/>
    <cellStyle name="常规 3" xfId="5"/>
    <cellStyle name="常规 4" xfId="6"/>
    <cellStyle name="常规 5" xfId="8"/>
    <cellStyle name="千位分隔 2" xfId="4"/>
    <cellStyle name="样式 1" xfId="3"/>
    <cellStyle name="样式 1 2" xfId="16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zoomScale="80" zoomScaleNormal="80" workbookViewId="0">
      <selection activeCell="B43" sqref="B43"/>
    </sheetView>
  </sheetViews>
  <sheetFormatPr defaultColWidth="9" defaultRowHeight="14.25"/>
  <cols>
    <col min="1" max="1" width="16.375" style="2" customWidth="1"/>
    <col min="2" max="2" width="30.25" style="5" customWidth="1"/>
    <col min="3" max="3" width="11.375" style="14" bestFit="1" customWidth="1"/>
    <col min="4" max="4" width="11.625" style="1" bestFit="1" customWidth="1"/>
    <col min="5" max="5" width="13.375" style="21" bestFit="1" customWidth="1"/>
    <col min="6" max="6" width="10.625" style="21" customWidth="1"/>
    <col min="7" max="7" width="14.625" style="17" bestFit="1" customWidth="1"/>
    <col min="8" max="8" width="40.5" style="10" customWidth="1"/>
    <col min="9" max="9" width="13.875" style="1" customWidth="1"/>
    <col min="10" max="16384" width="9" style="1"/>
  </cols>
  <sheetData>
    <row r="1" spans="1:9" ht="29.25">
      <c r="A1" s="61" t="s">
        <v>41</v>
      </c>
      <c r="B1" s="61"/>
      <c r="C1" s="61"/>
      <c r="D1" s="61"/>
      <c r="E1" s="61"/>
      <c r="F1" s="61"/>
      <c r="G1" s="61"/>
      <c r="H1" s="61"/>
    </row>
    <row r="2" spans="1:9" ht="15">
      <c r="A2" s="24" t="s">
        <v>0</v>
      </c>
      <c r="B2" s="24" t="s">
        <v>1</v>
      </c>
      <c r="C2" s="25" t="s">
        <v>4</v>
      </c>
      <c r="D2" s="24" t="s">
        <v>5</v>
      </c>
      <c r="E2" s="26" t="s">
        <v>6</v>
      </c>
      <c r="F2" s="26" t="s">
        <v>9</v>
      </c>
      <c r="G2" s="27" t="s">
        <v>2</v>
      </c>
      <c r="H2" s="28" t="s">
        <v>3</v>
      </c>
    </row>
    <row r="3" spans="1:9" ht="15">
      <c r="A3" s="62" t="s">
        <v>27</v>
      </c>
      <c r="B3" s="62"/>
      <c r="C3" s="62"/>
      <c r="D3" s="62"/>
      <c r="E3" s="62"/>
      <c r="F3" s="62"/>
      <c r="G3" s="62"/>
      <c r="H3" s="62"/>
    </row>
    <row r="4" spans="1:9" ht="16.5">
      <c r="A4" s="49" t="s">
        <v>23</v>
      </c>
      <c r="B4" s="29" t="s">
        <v>28</v>
      </c>
      <c r="C4" s="30">
        <v>600</v>
      </c>
      <c r="D4" s="18" t="s">
        <v>22</v>
      </c>
      <c r="E4" s="18">
        <v>1</v>
      </c>
      <c r="F4" s="18">
        <v>18</v>
      </c>
      <c r="G4" s="16">
        <f>C4*E4*F4</f>
        <v>10800</v>
      </c>
      <c r="H4" s="22" t="s">
        <v>24</v>
      </c>
      <c r="I4" s="3"/>
    </row>
    <row r="5" spans="1:9" ht="16.5">
      <c r="A5" s="65" t="s">
        <v>19</v>
      </c>
      <c r="B5" s="29" t="s">
        <v>32</v>
      </c>
      <c r="C5" s="11">
        <v>750</v>
      </c>
      <c r="D5" s="18" t="s">
        <v>22</v>
      </c>
      <c r="E5" s="18">
        <v>1</v>
      </c>
      <c r="F5" s="18">
        <v>14</v>
      </c>
      <c r="G5" s="16">
        <f t="shared" ref="G5:G7" si="0">C5*E5*F5</f>
        <v>10500</v>
      </c>
      <c r="H5" s="22"/>
      <c r="I5" s="3"/>
    </row>
    <row r="6" spans="1:9" ht="33">
      <c r="A6" s="66"/>
      <c r="B6" s="4" t="s">
        <v>34</v>
      </c>
      <c r="C6" s="11">
        <v>750</v>
      </c>
      <c r="D6" s="18" t="s">
        <v>22</v>
      </c>
      <c r="E6" s="18">
        <v>1</v>
      </c>
      <c r="F6" s="18">
        <v>24</v>
      </c>
      <c r="G6" s="16">
        <f t="shared" si="0"/>
        <v>18000</v>
      </c>
      <c r="H6" s="22"/>
      <c r="I6" s="3"/>
    </row>
    <row r="7" spans="1:9" ht="16.5">
      <c r="A7" s="67"/>
      <c r="B7" s="4" t="s">
        <v>31</v>
      </c>
      <c r="C7" s="11">
        <v>400</v>
      </c>
      <c r="D7" s="18" t="s">
        <v>22</v>
      </c>
      <c r="E7" s="18">
        <v>1</v>
      </c>
      <c r="F7" s="18">
        <v>12</v>
      </c>
      <c r="G7" s="16">
        <f t="shared" si="0"/>
        <v>4800</v>
      </c>
      <c r="H7" s="22"/>
      <c r="I7" s="3"/>
    </row>
    <row r="8" spans="1:9" ht="16.5">
      <c r="A8" s="39"/>
      <c r="B8" s="4"/>
      <c r="C8" s="11"/>
      <c r="D8" s="40"/>
      <c r="E8" s="18"/>
      <c r="F8" s="18" t="s">
        <v>2</v>
      </c>
      <c r="G8" s="38">
        <f>SUM(G4:G7)</f>
        <v>44100</v>
      </c>
      <c r="H8" s="22"/>
      <c r="I8" s="3"/>
    </row>
    <row r="9" spans="1:9" ht="16.5">
      <c r="A9" s="39"/>
      <c r="B9" s="4"/>
      <c r="C9" s="11"/>
      <c r="D9" s="40"/>
      <c r="E9" s="18"/>
      <c r="F9" s="18"/>
      <c r="G9" s="38"/>
      <c r="H9" s="22"/>
      <c r="I9" s="3"/>
    </row>
    <row r="10" spans="1:9" ht="15">
      <c r="A10" s="62" t="s">
        <v>7</v>
      </c>
      <c r="B10" s="62"/>
      <c r="C10" s="62"/>
      <c r="D10" s="62"/>
      <c r="E10" s="62"/>
      <c r="F10" s="62"/>
      <c r="G10" s="62"/>
      <c r="H10" s="62"/>
    </row>
    <row r="11" spans="1:9" ht="16.5">
      <c r="A11" s="35" t="s">
        <v>20</v>
      </c>
      <c r="B11" s="47" t="s">
        <v>33</v>
      </c>
      <c r="C11" s="35">
        <v>300</v>
      </c>
      <c r="D11" s="40" t="s">
        <v>8</v>
      </c>
      <c r="E11" s="18">
        <v>1</v>
      </c>
      <c r="F11" s="18">
        <v>50</v>
      </c>
      <c r="G11" s="38">
        <f>C11*E11*F11</f>
        <v>15000</v>
      </c>
      <c r="H11" s="36" t="s">
        <v>47</v>
      </c>
    </row>
    <row r="12" spans="1:9" ht="16.5">
      <c r="A12" s="35" t="s">
        <v>36</v>
      </c>
      <c r="B12" s="46" t="s">
        <v>35</v>
      </c>
      <c r="C12" s="35">
        <v>400</v>
      </c>
      <c r="D12" s="40" t="s">
        <v>8</v>
      </c>
      <c r="E12" s="18">
        <v>1</v>
      </c>
      <c r="F12" s="18">
        <v>50</v>
      </c>
      <c r="G12" s="38">
        <f>C12*E12*F12</f>
        <v>20000</v>
      </c>
      <c r="H12" s="37"/>
    </row>
    <row r="13" spans="1:9" ht="16.5">
      <c r="A13" s="39"/>
      <c r="B13" s="4"/>
      <c r="C13" s="11"/>
      <c r="D13" s="40"/>
      <c r="E13" s="18"/>
      <c r="F13" s="18" t="s">
        <v>2</v>
      </c>
      <c r="G13" s="38">
        <f>G11+G12</f>
        <v>35000</v>
      </c>
      <c r="H13" s="22"/>
      <c r="I13" s="3"/>
    </row>
    <row r="14" spans="1:9" ht="16.5">
      <c r="A14" s="62" t="s">
        <v>13</v>
      </c>
      <c r="B14" s="62"/>
      <c r="C14" s="62"/>
      <c r="D14" s="62"/>
      <c r="E14" s="62"/>
      <c r="F14" s="62"/>
      <c r="G14" s="62"/>
      <c r="H14" s="62"/>
      <c r="I14" s="3"/>
    </row>
    <row r="15" spans="1:9" ht="16.5">
      <c r="A15" s="41" t="s">
        <v>13</v>
      </c>
      <c r="B15" s="4" t="s">
        <v>17</v>
      </c>
      <c r="C15" s="11">
        <v>0</v>
      </c>
      <c r="D15" s="40" t="s">
        <v>18</v>
      </c>
      <c r="E15" s="18">
        <v>1</v>
      </c>
      <c r="F15" s="18">
        <v>1</v>
      </c>
      <c r="G15" s="38">
        <f>C15*E15*F15</f>
        <v>0</v>
      </c>
      <c r="H15" s="7" t="s">
        <v>38</v>
      </c>
      <c r="I15" s="3"/>
    </row>
    <row r="16" spans="1:9" ht="16.5">
      <c r="A16" s="41" t="s">
        <v>15</v>
      </c>
      <c r="B16" s="42" t="s">
        <v>14</v>
      </c>
      <c r="C16" s="11">
        <v>400</v>
      </c>
      <c r="D16" s="40" t="s">
        <v>8</v>
      </c>
      <c r="E16" s="18">
        <v>1</v>
      </c>
      <c r="F16" s="18">
        <v>7</v>
      </c>
      <c r="G16" s="38">
        <v>2800</v>
      </c>
      <c r="H16" s="33"/>
      <c r="I16" s="3"/>
    </row>
    <row r="17" spans="1:9" ht="16.5">
      <c r="A17" s="39"/>
      <c r="B17" s="43"/>
      <c r="C17" s="43"/>
      <c r="D17" s="43"/>
      <c r="E17" s="18"/>
      <c r="F17" s="18" t="s">
        <v>10</v>
      </c>
      <c r="G17" s="38">
        <f>SUM(G15:G16)</f>
        <v>2800</v>
      </c>
      <c r="H17" s="22"/>
      <c r="I17" s="3"/>
    </row>
    <row r="18" spans="1:9" ht="15">
      <c r="A18" s="58" t="s">
        <v>26</v>
      </c>
      <c r="B18" s="59"/>
      <c r="C18" s="59"/>
      <c r="D18" s="59"/>
      <c r="E18" s="59"/>
      <c r="F18" s="59"/>
      <c r="G18" s="59"/>
      <c r="H18" s="60"/>
    </row>
    <row r="19" spans="1:9" ht="16.5">
      <c r="A19" s="63" t="s">
        <v>21</v>
      </c>
      <c r="B19" s="44" t="s">
        <v>29</v>
      </c>
      <c r="C19" s="12">
        <v>16000</v>
      </c>
      <c r="D19" s="45" t="s">
        <v>25</v>
      </c>
      <c r="E19" s="19">
        <v>1</v>
      </c>
      <c r="F19" s="19">
        <v>1</v>
      </c>
      <c r="G19" s="38">
        <v>16000</v>
      </c>
      <c r="H19" s="7" t="s">
        <v>37</v>
      </c>
    </row>
    <row r="20" spans="1:9" ht="16.5">
      <c r="A20" s="64"/>
      <c r="B20" s="44" t="s">
        <v>39</v>
      </c>
      <c r="C20" s="12">
        <v>1000</v>
      </c>
      <c r="D20" s="45" t="s">
        <v>30</v>
      </c>
      <c r="E20" s="19">
        <v>5</v>
      </c>
      <c r="F20" s="19">
        <v>1</v>
      </c>
      <c r="G20" s="38">
        <f>C20*E20*F20</f>
        <v>5000</v>
      </c>
      <c r="H20" s="7"/>
    </row>
    <row r="21" spans="1:9" ht="16.5">
      <c r="A21" s="23"/>
      <c r="B21" s="4"/>
      <c r="C21" s="11"/>
      <c r="D21" s="15"/>
      <c r="E21" s="18"/>
      <c r="F21" s="18" t="s">
        <v>2</v>
      </c>
      <c r="G21" s="16">
        <f>SUM(G19:G20)</f>
        <v>21000</v>
      </c>
      <c r="H21" s="22"/>
      <c r="I21" s="3"/>
    </row>
    <row r="22" spans="1:9" ht="15">
      <c r="A22" s="58" t="s">
        <v>12</v>
      </c>
      <c r="B22" s="59"/>
      <c r="C22" s="59"/>
      <c r="D22" s="59"/>
      <c r="E22" s="59"/>
      <c r="F22" s="59"/>
      <c r="G22" s="59"/>
      <c r="H22" s="60"/>
    </row>
    <row r="23" spans="1:9" ht="16.5">
      <c r="A23" s="48" t="s">
        <v>12</v>
      </c>
      <c r="B23" s="8"/>
      <c r="C23" s="50">
        <v>6.7686999999999997E-2</v>
      </c>
      <c r="D23" s="6"/>
      <c r="E23" s="20"/>
      <c r="F23" s="20"/>
      <c r="G23" s="32">
        <v>7446</v>
      </c>
      <c r="H23" s="9"/>
    </row>
    <row r="24" spans="1:9" ht="16.5">
      <c r="A24" s="23"/>
      <c r="B24" s="4"/>
      <c r="C24" s="11"/>
      <c r="D24" s="15"/>
      <c r="E24" s="18"/>
      <c r="F24" s="51" t="s">
        <v>2</v>
      </c>
      <c r="G24" s="16">
        <f>G23</f>
        <v>7446</v>
      </c>
      <c r="H24" s="22"/>
      <c r="I24" s="3"/>
    </row>
    <row r="25" spans="1:9" ht="16.5">
      <c r="A25" s="23" t="s">
        <v>45</v>
      </c>
      <c r="B25" s="4"/>
      <c r="C25" s="11"/>
      <c r="D25" s="15"/>
      <c r="E25" s="18"/>
      <c r="F25" s="51"/>
      <c r="G25" s="16">
        <f>G8+G13+G17+G21+G24</f>
        <v>110346</v>
      </c>
      <c r="H25" s="22"/>
      <c r="I25" s="3"/>
    </row>
    <row r="26" spans="1:9" ht="16.5">
      <c r="A26" s="23"/>
      <c r="B26" s="4"/>
      <c r="C26" s="11"/>
      <c r="D26" s="15"/>
      <c r="E26" s="18"/>
      <c r="F26" s="56" t="s">
        <v>54</v>
      </c>
      <c r="G26" s="57">
        <v>110000</v>
      </c>
      <c r="H26" s="22"/>
      <c r="I26" s="3"/>
    </row>
    <row r="27" spans="1:9" ht="16.5" hidden="1">
      <c r="A27" s="68" t="s">
        <v>46</v>
      </c>
      <c r="B27" s="69"/>
      <c r="C27" s="69"/>
      <c r="D27" s="69"/>
      <c r="E27" s="69"/>
      <c r="F27" s="69"/>
      <c r="G27" s="69"/>
      <c r="H27" s="70"/>
    </row>
    <row r="28" spans="1:9" ht="16.5" hidden="1">
      <c r="A28" s="39" t="s">
        <v>42</v>
      </c>
      <c r="B28" s="4" t="s">
        <v>43</v>
      </c>
      <c r="C28" s="11">
        <v>200</v>
      </c>
      <c r="D28" s="40" t="s">
        <v>44</v>
      </c>
      <c r="E28" s="18">
        <v>1500</v>
      </c>
      <c r="F28" s="18">
        <v>1</v>
      </c>
      <c r="G28" s="38">
        <v>300000</v>
      </c>
      <c r="H28" s="22"/>
    </row>
    <row r="29" spans="1:9" ht="16.5" hidden="1">
      <c r="A29" s="39"/>
      <c r="B29" s="4"/>
      <c r="C29" s="11"/>
      <c r="D29" s="40"/>
      <c r="E29" s="18"/>
      <c r="F29" s="18" t="s">
        <v>2</v>
      </c>
      <c r="G29" s="38">
        <f>G28</f>
        <v>300000</v>
      </c>
      <c r="H29" s="22"/>
      <c r="I29" s="3"/>
    </row>
    <row r="30" spans="1:9" ht="15" hidden="1">
      <c r="A30" s="6"/>
      <c r="B30" s="8"/>
      <c r="C30" s="13"/>
      <c r="D30" s="6"/>
      <c r="E30" s="20"/>
      <c r="F30" s="31"/>
      <c r="G30" s="34"/>
      <c r="H30" s="9"/>
    </row>
    <row r="31" spans="1:9" ht="16.5" hidden="1">
      <c r="A31" s="68" t="s">
        <v>48</v>
      </c>
      <c r="B31" s="69"/>
      <c r="C31" s="69"/>
      <c r="D31" s="69"/>
      <c r="E31" s="69"/>
      <c r="F31" s="69"/>
      <c r="G31" s="69"/>
      <c r="H31" s="70"/>
    </row>
    <row r="32" spans="1:9" ht="16.5" hidden="1">
      <c r="A32" s="39" t="s">
        <v>49</v>
      </c>
      <c r="B32" s="4"/>
      <c r="C32" s="11">
        <v>1000</v>
      </c>
      <c r="D32" s="40" t="s">
        <v>44</v>
      </c>
      <c r="E32" s="18">
        <v>1</v>
      </c>
      <c r="F32" s="18" t="s">
        <v>52</v>
      </c>
      <c r="G32" s="38">
        <v>1000</v>
      </c>
      <c r="H32" s="22"/>
    </row>
    <row r="33" spans="1:9" ht="16.5" hidden="1">
      <c r="A33" s="39" t="s">
        <v>50</v>
      </c>
      <c r="B33" s="4"/>
      <c r="C33" s="11">
        <v>800</v>
      </c>
      <c r="D33" s="40" t="s">
        <v>51</v>
      </c>
      <c r="E33" s="18">
        <v>1</v>
      </c>
      <c r="F33" s="18" t="s">
        <v>53</v>
      </c>
      <c r="G33" s="38">
        <v>800</v>
      </c>
      <c r="H33" s="22"/>
      <c r="I33" s="3"/>
    </row>
    <row r="34" spans="1:9" ht="15" hidden="1">
      <c r="A34" s="6"/>
      <c r="B34" s="8"/>
      <c r="C34" s="13"/>
      <c r="D34" s="6"/>
      <c r="E34" s="20"/>
      <c r="F34" s="31"/>
      <c r="G34" s="34"/>
      <c r="H34" s="9"/>
    </row>
    <row r="35" spans="1:9" ht="15" hidden="1">
      <c r="A35" s="58" t="s">
        <v>16</v>
      </c>
      <c r="B35" s="59"/>
      <c r="C35" s="59"/>
      <c r="D35" s="59"/>
      <c r="E35" s="59"/>
      <c r="F35" s="59"/>
      <c r="G35" s="59"/>
      <c r="H35" s="60"/>
    </row>
    <row r="36" spans="1:9" s="3" customFormat="1" ht="16.5" hidden="1">
      <c r="A36" s="48" t="s">
        <v>40</v>
      </c>
      <c r="B36" s="52"/>
      <c r="C36" s="53">
        <v>0.1</v>
      </c>
      <c r="D36" s="54"/>
      <c r="E36" s="51"/>
      <c r="F36" s="51"/>
      <c r="G36" s="16">
        <f>C36*G39</f>
        <v>49411.5</v>
      </c>
      <c r="H36" s="55"/>
    </row>
    <row r="37" spans="1:9" s="3" customFormat="1" ht="16.5" hidden="1">
      <c r="A37" s="48" t="s">
        <v>12</v>
      </c>
      <c r="B37" s="52"/>
      <c r="C37" s="53">
        <v>6.7199999999999996E-2</v>
      </c>
      <c r="D37" s="54"/>
      <c r="E37" s="51"/>
      <c r="F37" s="51"/>
      <c r="G37" s="16">
        <f>C37*G39</f>
        <v>33204.527999999998</v>
      </c>
      <c r="H37" s="55"/>
    </row>
    <row r="38" spans="1:9" ht="16.5" hidden="1">
      <c r="A38" s="23"/>
      <c r="B38" s="4"/>
      <c r="C38" s="11"/>
      <c r="D38" s="15"/>
      <c r="E38" s="18"/>
      <c r="F38" s="6"/>
      <c r="G38" s="6"/>
      <c r="H38" s="22"/>
    </row>
    <row r="39" spans="1:9" ht="15" hidden="1">
      <c r="A39" s="6"/>
      <c r="B39" s="8"/>
      <c r="C39" s="13"/>
      <c r="D39" s="6"/>
      <c r="E39" s="20"/>
      <c r="F39" s="31" t="s">
        <v>11</v>
      </c>
      <c r="G39" s="34">
        <v>494115</v>
      </c>
      <c r="H39" s="9"/>
    </row>
  </sheetData>
  <mergeCells count="11">
    <mergeCell ref="A35:H35"/>
    <mergeCell ref="A1:H1"/>
    <mergeCell ref="A3:H3"/>
    <mergeCell ref="A10:H10"/>
    <mergeCell ref="A14:H14"/>
    <mergeCell ref="A18:H18"/>
    <mergeCell ref="A19:A20"/>
    <mergeCell ref="A22:H22"/>
    <mergeCell ref="A5:A7"/>
    <mergeCell ref="A27:H27"/>
    <mergeCell ref="A31:H31"/>
  </mergeCells>
  <phoneticPr fontId="1" type="noConversion"/>
  <pageMargins left="0.25" right="0.25" top="0.75" bottom="0.75" header="0.3" footer="0.3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UBSS275 黄佳琪 Icey Huang</cp:lastModifiedBy>
  <cp:lastPrinted>2021-03-31T07:14:30Z</cp:lastPrinted>
  <dcterms:created xsi:type="dcterms:W3CDTF">2013-12-11T09:30:26Z</dcterms:created>
  <dcterms:modified xsi:type="dcterms:W3CDTF">2022-10-18T08:47:33Z</dcterms:modified>
</cp:coreProperties>
</file>