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xr:revisionPtr revIDLastSave="0" documentId="13_ncr:1_{E9C8E8E0-CFAE-4EA4-9D35-90DDA51A600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ummary" sheetId="9" r:id="rId1"/>
    <sheet name="Medical" sheetId="11" r:id="rId2"/>
    <sheet name="Video" sheetId="12" r:id="rId3"/>
    <sheet name="Creative" sheetId="13" r:id="rId4"/>
    <sheet name="Staffing Fe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3" l="1"/>
  <c r="H16" i="12"/>
  <c r="H11" i="7" l="1"/>
  <c r="H10" i="7"/>
  <c r="H9" i="7"/>
  <c r="H12" i="7" s="1"/>
  <c r="C15" i="9" s="1"/>
  <c r="H14" i="13"/>
  <c r="H12" i="13"/>
  <c r="H11" i="13"/>
  <c r="H9" i="13"/>
  <c r="H14" i="12"/>
  <c r="H13" i="12"/>
  <c r="H12" i="12"/>
  <c r="H11" i="12"/>
  <c r="H10" i="12"/>
  <c r="H9" i="12"/>
  <c r="H15" i="12" s="1"/>
  <c r="H92" i="11"/>
  <c r="H90" i="11"/>
  <c r="H89" i="11"/>
  <c r="H88" i="11"/>
  <c r="H86" i="11"/>
  <c r="H84" i="11"/>
  <c r="H82" i="11"/>
  <c r="H81" i="11"/>
  <c r="H80" i="11"/>
  <c r="H78" i="11"/>
  <c r="H77" i="11"/>
  <c r="H76" i="11"/>
  <c r="H74" i="11"/>
  <c r="H73" i="11"/>
  <c r="H72" i="11"/>
  <c r="H70" i="11"/>
  <c r="H69" i="11"/>
  <c r="H68" i="11"/>
  <c r="H67" i="11"/>
  <c r="H65" i="11"/>
  <c r="H63" i="11"/>
  <c r="H61" i="11"/>
  <c r="H59" i="11"/>
  <c r="H58" i="11"/>
  <c r="H56" i="11"/>
  <c r="H55" i="11"/>
  <c r="H54" i="11"/>
  <c r="H53" i="11"/>
  <c r="H52" i="11"/>
  <c r="H51" i="11"/>
  <c r="H49" i="11"/>
  <c r="H48" i="11"/>
  <c r="H47" i="11"/>
  <c r="H45" i="11"/>
  <c r="H44" i="11"/>
  <c r="H43" i="11"/>
  <c r="H41" i="11"/>
  <c r="H40" i="11"/>
  <c r="H39" i="11"/>
  <c r="H38" i="11"/>
  <c r="H36" i="11"/>
  <c r="H35" i="11"/>
  <c r="H34" i="11"/>
  <c r="H33" i="11"/>
  <c r="H32" i="11"/>
  <c r="H30" i="11"/>
  <c r="H29" i="11"/>
  <c r="H28" i="11"/>
  <c r="H27" i="11"/>
  <c r="H26" i="11"/>
  <c r="H25" i="11"/>
  <c r="H24" i="11"/>
  <c r="H23" i="11"/>
  <c r="H22" i="11"/>
  <c r="H20" i="11"/>
  <c r="H19" i="11"/>
  <c r="H18" i="11"/>
  <c r="H17" i="11"/>
  <c r="H15" i="11"/>
  <c r="H14" i="11"/>
  <c r="H13" i="11"/>
  <c r="H12" i="11"/>
  <c r="H11" i="11"/>
  <c r="H10" i="11"/>
  <c r="H9" i="11"/>
  <c r="H93" i="11" s="1"/>
  <c r="C9" i="9" s="1"/>
  <c r="H16" i="13" l="1"/>
  <c r="C13" i="9" s="1"/>
  <c r="C11" i="9"/>
  <c r="C17" i="9" l="1"/>
  <c r="C18" i="9"/>
  <c r="C19" i="9" s="1"/>
  <c r="C21" i="9"/>
</calcChain>
</file>

<file path=xl/sharedStrings.xml><?xml version="1.0" encoding="utf-8"?>
<sst xmlns="http://schemas.openxmlformats.org/spreadsheetml/2006/main" count="345" uniqueCount="106">
  <si>
    <t>Quotation</t>
  </si>
  <si>
    <t>Client:</t>
  </si>
  <si>
    <t>AstraZeneca</t>
  </si>
  <si>
    <t xml:space="preserve">Project Name: </t>
  </si>
  <si>
    <t>阿斯利康安达唐学术材料制作项目</t>
  </si>
  <si>
    <t>Supplier Contact Information:</t>
  </si>
  <si>
    <t>chelsea.ye@ubs-cn.com</t>
  </si>
  <si>
    <t>Effective Date:</t>
  </si>
  <si>
    <t>Item</t>
  </si>
  <si>
    <t>Cost</t>
  </si>
  <si>
    <t>I.Medical</t>
  </si>
  <si>
    <t>Sub-total</t>
  </si>
  <si>
    <t>II. Video</t>
  </si>
  <si>
    <t>III.Creative</t>
  </si>
  <si>
    <t>IV.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</si>
  <si>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</si>
  <si>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</si>
  <si>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</si>
  <si>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</si>
  <si>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</si>
  <si>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</si>
  <si>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</si>
  <si>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</si>
  <si>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</si>
  <si>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【幻灯撰写】向心而行，重磅出击-重视心力衰竭管理   *39p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</si>
  <si>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</si>
  <si>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</si>
  <si>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</si>
  <si>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</si>
  <si>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</si>
  <si>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</si>
  <si>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</si>
  <si>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</si>
  <si>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</si>
  <si>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</si>
  <si>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</si>
  <si>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</si>
  <si>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</si>
  <si>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</si>
  <si>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</si>
  <si>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</si>
  <si>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【幻灯撰写】心衰三联用药 *1p</t>
  </si>
  <si>
    <t>【幻灯撰写】三重守护+心久不衰——心衰GDMT治疗新策略 *30p</t>
  </si>
  <si>
    <t>PPT模板(new work)</t>
  </si>
  <si>
    <t>根据已有KV进行排版及PPT母版格式设定</t>
  </si>
  <si>
    <t>PPT模板(Adjustment work)</t>
  </si>
  <si>
    <t>【幻灯撰写】肾科CKD+糖尿病管理临床实践指南+(2022版)解读 *36p</t>
  </si>
  <si>
    <t>【幻灯修改】XZK+DAPA 高血脂 *1p</t>
  </si>
  <si>
    <t>【幻灯修改】安达唐减重 *1p</t>
  </si>
  <si>
    <t>【幻灯修改】医学内容修改 *2p</t>
  </si>
  <si>
    <t>【幻灯修改+美化】CVRM内分泌联合推广 幻灯修改*5p+美化73p</t>
  </si>
  <si>
    <t>全国会幻灯(Adjustment work)</t>
  </si>
  <si>
    <t>【幻灯汉化翻译】From doubt to Hope DAPA  *33p</t>
  </si>
  <si>
    <t>医学Slides英译中(new work)</t>
  </si>
  <si>
    <t>包括翻译、校对、润色，按页计算</t>
  </si>
  <si>
    <t>【幻灯美化】聚焦心肾，延缓事件 *36p</t>
  </si>
  <si>
    <t>【幻灯美化】全面获益，肾利在望 幻灯美化*33p</t>
  </si>
  <si>
    <t>【幻灯美化】中国糖尿病肾脏病防治指南解读 *40p</t>
  </si>
  <si>
    <t xml:space="preserve">【幻灯修改+美化】标本兼顾，心肾双护 幻灯美化* 6p+38p </t>
  </si>
  <si>
    <t>CKD文献查找*4篇+结论总结</t>
  </si>
  <si>
    <t>非DA类文案撰写(new work)</t>
  </si>
  <si>
    <t>如海报、展架、邀请函等</t>
  </si>
  <si>
    <t>【DA设计】《1片即达，心久不衰》*12页</t>
  </si>
  <si>
    <t>DA内页、手册内页或单页排版 (new work)</t>
  </si>
  <si>
    <t>包括设计、排版、完稿，单页尺寸A4</t>
  </si>
  <si>
    <t>DA类文案撰写(new work)</t>
  </si>
  <si>
    <t>【幻灯修改+美化】《安达唐区隔幻灯》*2p</t>
  </si>
  <si>
    <t>HF文献查找*1篇</t>
  </si>
  <si>
    <t>【文献查找】安达唐剂量切换幻灯*2篇</t>
  </si>
  <si>
    <t>【幻灯撰写】《BB+DAPA 高血压 0226 幻灯片 》*1p</t>
  </si>
  <si>
    <t>视频脚本</t>
  </si>
  <si>
    <t>活动Video脚本(new work)</t>
  </si>
  <si>
    <t>包括视频创意、分镜头脚本、视频文案</t>
  </si>
  <si>
    <t>2021</t>
  </si>
  <si>
    <t>后期剪辑</t>
  </si>
  <si>
    <t>后期剪辑精剪</t>
  </si>
  <si>
    <t>小时/hour(s)</t>
  </si>
  <si>
    <t>动画特效</t>
  </si>
  <si>
    <t>二维动画</t>
  </si>
  <si>
    <t>音效</t>
  </si>
  <si>
    <t>片中特效音乐</t>
  </si>
  <si>
    <t>段</t>
  </si>
  <si>
    <t>音乐</t>
  </si>
  <si>
    <t>片中配乐</t>
  </si>
  <si>
    <t>中文字幕</t>
  </si>
  <si>
    <t>分钟</t>
  </si>
  <si>
    <t>配音</t>
  </si>
  <si>
    <t>中英文专业配音</t>
  </si>
  <si>
    <t>秒</t>
  </si>
  <si>
    <t>【海报更新】安达唐医保*1张</t>
  </si>
  <si>
    <t>海报(Adjustment work)</t>
  </si>
  <si>
    <t>根据已有KV进行设计、排版、完稿，尺寸60CM*90CM</t>
  </si>
  <si>
    <t>【邀请函制作+更新】医保百城行*制作1张+更新2张</t>
  </si>
  <si>
    <t>邀请函（普通版式）(New work)</t>
  </si>
  <si>
    <t>根据已有KV进行设计、排版、完稿，展开尺寸A4</t>
  </si>
  <si>
    <t>邀请函（普通版式）(Adjustment work)</t>
  </si>
  <si>
    <t>【卷轴制作+更新】安达唐医保*制作1张+更新1张</t>
  </si>
  <si>
    <t>海报(new work)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</si>
  <si>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</si>
  <si>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</si>
  <si>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</si>
  <si>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</si>
  <si>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</si>
  <si>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Art Director</t>
  </si>
  <si>
    <t>安达唐里程碑动画视频 3分20秒</t>
    <phoneticPr fontId="17" type="noConversion"/>
  </si>
  <si>
    <t>阿斯利康安达唐学术材料制作项目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</si>
</sst>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8" x14ac:knownFonts="1">
    <font>
      <sz val="12"/>
      <name val="宋体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u/>
      <sz val="11"/>
      <color theme="4" tint="-0.249977111117893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2"/>
      <color rgb="FFFF0000"/>
      <name val="宋体"/>
      <family val="3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5" fillId="0" borderId="0"/>
  </cellStyleXfs>
  <cellXfs count="115">
    <xf numFmtId="0" fontId="0" fillId="0" borderId="0" xfId="0">
      <alignment vertical="center"/>
    </xf>
    <xf numFmtId="0" fontId="16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8" applyFont="1" applyAlignment="1">
      <alignment vertical="center"/>
    </xf>
    <xf numFmtId="0" fontId="1" fillId="0" borderId="0" xfId="8" applyFont="1">
      <alignment vertical="center"/>
    </xf>
    <xf numFmtId="176" fontId="2" fillId="0" borderId="0" xfId="8" applyNumberFormat="1" applyFont="1" applyFill="1" applyAlignment="1">
      <alignment horizontal="left"/>
    </xf>
    <xf numFmtId="0" fontId="2" fillId="0" borderId="0" xfId="5" applyFont="1" applyAlignment="1">
      <alignment vertical="center" wrapText="1"/>
    </xf>
    <xf numFmtId="176" fontId="2" fillId="0" borderId="0" xfId="8" applyNumberFormat="1" applyFont="1" applyAlignment="1">
      <alignment horizontal="center"/>
    </xf>
    <xf numFmtId="176" fontId="2" fillId="0" borderId="0" xfId="8" applyNumberFormat="1" applyFont="1" applyFill="1" applyAlignment="1">
      <alignment horizontal="center"/>
    </xf>
    <xf numFmtId="0" fontId="2" fillId="0" borderId="0" xfId="5" applyFont="1" applyAlignment="1">
      <alignment wrapText="1"/>
    </xf>
    <xf numFmtId="0" fontId="1" fillId="0" borderId="0" xfId="5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left" vertical="center"/>
    </xf>
    <xf numFmtId="0" fontId="1" fillId="0" borderId="0" xfId="5" applyFont="1" applyFill="1" applyBorder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40" fontId="5" fillId="0" borderId="10" xfId="9" applyNumberFormat="1" applyFont="1" applyFill="1" applyBorder="1" applyAlignment="1">
      <alignment horizontal="center" vertical="center"/>
    </xf>
    <xf numFmtId="9" fontId="6" fillId="0" borderId="10" xfId="9" applyNumberFormat="1" applyFont="1" applyFill="1" applyBorder="1" applyAlignment="1">
      <alignment horizontal="center" vertical="center"/>
    </xf>
    <xf numFmtId="177" fontId="6" fillId="0" borderId="10" xfId="9" applyNumberFormat="1" applyFont="1" applyFill="1" applyBorder="1" applyAlignment="1">
      <alignment horizontal="center" vertical="center"/>
    </xf>
    <xf numFmtId="37" fontId="5" fillId="0" borderId="11" xfId="2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178" fontId="4" fillId="4" borderId="17" xfId="5" applyNumberFormat="1" applyFont="1" applyFill="1" applyBorder="1" applyAlignment="1">
      <alignment horizontal="right" vertical="center"/>
    </xf>
    <xf numFmtId="176" fontId="4" fillId="0" borderId="0" xfId="8" applyNumberFormat="1" applyFont="1" applyFill="1" applyAlignment="1"/>
    <xf numFmtId="176" fontId="4" fillId="0" borderId="0" xfId="8" applyNumberFormat="1" applyFont="1" applyFill="1" applyAlignment="1">
      <alignment wrapText="1"/>
    </xf>
    <xf numFmtId="0" fontId="4" fillId="0" borderId="0" xfId="8" applyFont="1" applyFill="1" applyAlignment="1">
      <alignment horizontal="left" vertical="center"/>
    </xf>
    <xf numFmtId="176" fontId="7" fillId="0" borderId="0" xfId="8" applyNumberFormat="1" applyFont="1" applyFill="1" applyAlignment="1">
      <alignment horizontal="left"/>
    </xf>
    <xf numFmtId="0" fontId="7" fillId="0" borderId="0" xfId="8" applyFont="1" applyFill="1" applyAlignment="1">
      <alignment horizontal="left" vertical="center" wrapText="1"/>
    </xf>
    <xf numFmtId="0" fontId="7" fillId="0" borderId="0" xfId="8" applyFont="1" applyFill="1" applyAlignment="1">
      <alignment horizontal="left" vertical="center"/>
    </xf>
    <xf numFmtId="176" fontId="7" fillId="0" borderId="0" xfId="8" applyNumberFormat="1" applyFont="1" applyFill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9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7" xfId="0" applyNumberFormat="1" applyFont="1" applyFill="1" applyBorder="1" applyAlignment="1">
      <alignment horizontal="left"/>
    </xf>
    <xf numFmtId="0" fontId="5" fillId="0" borderId="7" xfId="0" applyFont="1" applyFill="1" applyBorder="1" applyAlignment="1">
      <alignment vertical="center" wrapText="1"/>
    </xf>
    <xf numFmtId="0" fontId="6" fillId="0" borderId="10" xfId="10" applyFont="1" applyFill="1" applyBorder="1" applyAlignment="1">
      <alignment horizontal="left" vertical="center" wrapText="1"/>
    </xf>
    <xf numFmtId="0" fontId="6" fillId="0" borderId="7" xfId="10" applyFont="1" applyFill="1" applyBorder="1" applyAlignment="1">
      <alignment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37" fontId="5" fillId="0" borderId="6" xfId="2" applyNumberFormat="1" applyFont="1" applyFill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6" applyFont="1" applyFill="1" applyAlignment="1"/>
    <xf numFmtId="0" fontId="8" fillId="0" borderId="0" xfId="6" applyFont="1" applyFill="1" applyAlignment="1"/>
    <xf numFmtId="0" fontId="9" fillId="0" borderId="0" xfId="0" applyFont="1">
      <alignment vertical="center"/>
    </xf>
    <xf numFmtId="179" fontId="1" fillId="0" borderId="0" xfId="8" applyNumberFormat="1" applyFont="1" applyAlignment="1">
      <alignment horizontal="center" vertical="center"/>
    </xf>
    <xf numFmtId="179" fontId="2" fillId="0" borderId="0" xfId="8" applyNumberFormat="1" applyFont="1" applyAlignment="1">
      <alignment horizontal="center"/>
    </xf>
    <xf numFmtId="179" fontId="1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wrapText="1"/>
    </xf>
    <xf numFmtId="179" fontId="4" fillId="0" borderId="2" xfId="5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6" fillId="0" borderId="10" xfId="5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37" fontId="5" fillId="0" borderId="10" xfId="2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180" fontId="4" fillId="4" borderId="17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11" xfId="2" applyNumberFormat="1" applyFont="1" applyFill="1" applyBorder="1" applyAlignment="1">
      <alignment horizontal="right" vertical="center"/>
    </xf>
    <xf numFmtId="0" fontId="1" fillId="7" borderId="14" xfId="0" applyFont="1" applyFill="1" applyBorder="1" applyAlignment="1">
      <alignment horizontal="right" vertical="center" wrapText="1"/>
    </xf>
    <xf numFmtId="178" fontId="1" fillId="7" borderId="26" xfId="2" applyNumberFormat="1" applyFont="1" applyFill="1" applyBorder="1" applyAlignment="1">
      <alignment horizontal="right" vertical="center"/>
    </xf>
    <xf numFmtId="176" fontId="1" fillId="4" borderId="15" xfId="5" applyNumberFormat="1" applyFont="1" applyFill="1" applyBorder="1" applyAlignment="1">
      <alignment horizontal="right" vertical="center"/>
    </xf>
    <xf numFmtId="178" fontId="1" fillId="4" borderId="17" xfId="5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2" fillId="8" borderId="0" xfId="0" applyFont="1" applyFill="1" applyAlignment="1">
      <alignment horizontal="right" vertical="center"/>
    </xf>
    <xf numFmtId="10" fontId="2" fillId="8" borderId="0" xfId="4" applyNumberFormat="1" applyFont="1" applyFill="1" applyAlignment="1">
      <alignment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/>
    </xf>
    <xf numFmtId="0" fontId="1" fillId="2" borderId="4" xfId="5" applyFont="1" applyFill="1" applyBorder="1" applyAlignment="1">
      <alignment horizontal="left" vertical="center"/>
    </xf>
    <xf numFmtId="0" fontId="1" fillId="2" borderId="6" xfId="5" applyFont="1" applyFill="1" applyBorder="1" applyAlignment="1">
      <alignment horizontal="left" vertical="center"/>
    </xf>
    <xf numFmtId="0" fontId="4" fillId="2" borderId="7" xfId="5" applyFont="1" applyFill="1" applyBorder="1" applyAlignment="1">
      <alignment horizontal="left" vertical="center"/>
    </xf>
    <xf numFmtId="0" fontId="4" fillId="2" borderId="10" xfId="5" applyFont="1" applyFill="1" applyBorder="1" applyAlignment="1">
      <alignment horizontal="left" vertical="center"/>
    </xf>
    <xf numFmtId="0" fontId="4" fillId="2" borderId="11" xfId="5" applyFont="1" applyFill="1" applyBorder="1" applyAlignment="1">
      <alignment horizontal="left" vertical="center"/>
    </xf>
    <xf numFmtId="176" fontId="4" fillId="4" borderId="15" xfId="5" applyNumberFormat="1" applyFont="1" applyFill="1" applyBorder="1" applyAlignment="1">
      <alignment horizontal="right" vertical="center"/>
    </xf>
    <xf numFmtId="176" fontId="4" fillId="4" borderId="16" xfId="5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4" fillId="5" borderId="4" xfId="5" applyFont="1" applyFill="1" applyBorder="1" applyAlignment="1">
      <alignment horizontal="left" vertical="center"/>
    </xf>
    <xf numFmtId="0" fontId="4" fillId="5" borderId="5" xfId="5" applyFont="1" applyFill="1" applyBorder="1" applyAlignment="1">
      <alignment horizontal="left" vertical="center"/>
    </xf>
    <xf numFmtId="0" fontId="4" fillId="5" borderId="6" xfId="5" applyFont="1" applyFill="1" applyBorder="1" applyAlignment="1">
      <alignment horizontal="left" vertical="center"/>
    </xf>
    <xf numFmtId="0" fontId="4" fillId="2" borderId="20" xfId="5" applyFont="1" applyFill="1" applyBorder="1" applyAlignment="1">
      <alignment horizontal="left" vertical="center"/>
    </xf>
    <xf numFmtId="0" fontId="4" fillId="2" borderId="21" xfId="5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1">
    <cellStyle name="百分比" xfId="4" builtinId="5"/>
    <cellStyle name="常规" xfId="0" builtinId="0"/>
    <cellStyle name="常规 2" xfId="8" xr:uid="{00000000-0005-0000-0000-000035000000}"/>
    <cellStyle name="常规 2 2 2 2" xfId="1" xr:uid="{00000000-0005-0000-0000-000002000000}"/>
    <cellStyle name="常规 3 3" xfId="7" xr:uid="{00000000-0005-0000-0000-00002E000000}"/>
    <cellStyle name="常规_flash" xfId="6" xr:uid="{00000000-0005-0000-0000-00002A000000}"/>
    <cellStyle name="常规_quotation GW" xfId="9" xr:uid="{00000000-0005-0000-0000-000036000000}"/>
    <cellStyle name="常规_长城会短信相关活动报价1016" xfId="5" xr:uid="{00000000-0005-0000-0000-000024000000}"/>
    <cellStyle name="超链接" xfId="3" builtinId="8"/>
    <cellStyle name="千位分隔" xfId="2" builtinId="3"/>
    <cellStyle name="样式 1" xfId="10" xr:uid="{00000000-0005-0000-0000-000037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zoomScale="115" zoomScaleNormal="115" workbookViewId="0">
      <selection activeCell="C3" sqref="C3"/>
    </sheetView>
  </sheetViews>
  <sheetFormatPr defaultColWidth="8.83203125" defaultRowHeight="15" x14ac:dyDescent="0.25"/>
  <cols>
    <col min="1" max="1" width="5.08203125" style="2" customWidth="1"/>
    <col min="2" max="2" width="39.58203125" customWidth="1"/>
    <col min="3" max="3" width="35.08203125" style="2" customWidth="1"/>
    <col min="4" max="4" width="19.33203125" customWidth="1"/>
  </cols>
  <sheetData>
    <row r="1" spans="2:4" ht="37.5" customHeight="1" x14ac:dyDescent="0.25">
      <c r="B1" s="84" t="s">
        <v>0</v>
      </c>
      <c r="C1" s="84"/>
    </row>
    <row r="2" spans="2:4" ht="16.5" x14ac:dyDescent="0.45">
      <c r="B2" s="5" t="s">
        <v>1</v>
      </c>
      <c r="C2" s="6" t="s">
        <v>2</v>
      </c>
    </row>
    <row r="3" spans="2:4" ht="16.5" x14ac:dyDescent="0.45">
      <c r="B3" s="5" t="s">
        <v>3</v>
      </c>
      <c r="C3" s="6" t="s">
        <v>105</v>
      </c>
      <c r="D3" s="71"/>
    </row>
    <row r="4" spans="2:4" s="1" customFormat="1" ht="16.5" customHeight="1" x14ac:dyDescent="0.25">
      <c r="B4" s="11" t="s">
        <v>5</v>
      </c>
      <c r="C4" s="12" t="s">
        <v>6</v>
      </c>
    </row>
    <row r="5" spans="2:4" s="1" customFormat="1" ht="16.5" customHeight="1" x14ac:dyDescent="0.25">
      <c r="B5" s="11" t="s">
        <v>7</v>
      </c>
      <c r="C5" s="13"/>
    </row>
    <row r="6" spans="2:4" s="1" customFormat="1" ht="16.5" customHeight="1" x14ac:dyDescent="0.25">
      <c r="B6" s="14"/>
      <c r="C6" s="14"/>
    </row>
    <row r="7" spans="2:4" s="1" customFormat="1" ht="30.75" customHeight="1" x14ac:dyDescent="0.25">
      <c r="B7" s="15" t="s">
        <v>8</v>
      </c>
      <c r="C7" s="18" t="s">
        <v>9</v>
      </c>
    </row>
    <row r="8" spans="2:4" s="1" customFormat="1" ht="16.5" x14ac:dyDescent="0.25">
      <c r="B8" s="85" t="s">
        <v>10</v>
      </c>
      <c r="C8" s="86"/>
    </row>
    <row r="9" spans="2:4" s="1" customFormat="1" ht="16.5" x14ac:dyDescent="0.25">
      <c r="B9" s="72" t="s">
        <v>11</v>
      </c>
      <c r="C9" s="73">
        <f>Medical!H93</f>
        <v>105334</v>
      </c>
    </row>
    <row r="10" spans="2:4" s="1" customFormat="1" ht="16.5" x14ac:dyDescent="0.25">
      <c r="B10" s="85" t="s">
        <v>12</v>
      </c>
      <c r="C10" s="86"/>
    </row>
    <row r="11" spans="2:4" s="1" customFormat="1" ht="16.5" x14ac:dyDescent="0.25">
      <c r="B11" s="72" t="s">
        <v>11</v>
      </c>
      <c r="C11" s="73">
        <f>Video!H16</f>
        <v>54325</v>
      </c>
    </row>
    <row r="12" spans="2:4" s="1" customFormat="1" ht="16.5" x14ac:dyDescent="0.25">
      <c r="B12" s="85" t="s">
        <v>13</v>
      </c>
      <c r="C12" s="86"/>
    </row>
    <row r="13" spans="2:4" s="1" customFormat="1" ht="16.5" x14ac:dyDescent="0.25">
      <c r="B13" s="72" t="s">
        <v>11</v>
      </c>
      <c r="C13" s="73">
        <f>Creative!H16</f>
        <v>2600</v>
      </c>
    </row>
    <row r="14" spans="2:4" s="1" customFormat="1" ht="16.5" x14ac:dyDescent="0.25">
      <c r="B14" s="85" t="s">
        <v>14</v>
      </c>
      <c r="C14" s="86"/>
    </row>
    <row r="15" spans="2:4" s="1" customFormat="1" ht="16.5" x14ac:dyDescent="0.25">
      <c r="B15" s="72" t="s">
        <v>11</v>
      </c>
      <c r="C15" s="73">
        <f>'Staffing Fee'!H12</f>
        <v>24250</v>
      </c>
    </row>
    <row r="16" spans="2:4" ht="16" customHeight="1" x14ac:dyDescent="0.25">
      <c r="B16" s="82"/>
      <c r="C16" s="83"/>
    </row>
    <row r="17" spans="2:3" ht="16.5" x14ac:dyDescent="0.25">
      <c r="B17" s="74" t="s">
        <v>11</v>
      </c>
      <c r="C17" s="75">
        <f>C9+C13+C11+C15</f>
        <v>186509</v>
      </c>
    </row>
    <row r="18" spans="2:3" ht="16.5" x14ac:dyDescent="0.25">
      <c r="B18" s="74" t="s">
        <v>15</v>
      </c>
      <c r="C18" s="75">
        <f>C17*0.06</f>
        <v>11190.539999999999</v>
      </c>
    </row>
    <row r="19" spans="2:3" ht="16.5" x14ac:dyDescent="0.25">
      <c r="B19" s="76" t="s">
        <v>16</v>
      </c>
      <c r="C19" s="77">
        <f>C17+C18</f>
        <v>197699.54</v>
      </c>
    </row>
    <row r="20" spans="2:3" x14ac:dyDescent="0.25">
      <c r="B20" s="78"/>
      <c r="C20" s="79"/>
    </row>
    <row r="21" spans="2:3" ht="16.5" x14ac:dyDescent="0.25">
      <c r="B21" s="80" t="s">
        <v>17</v>
      </c>
      <c r="C21" s="81">
        <f>+C15/C17</f>
        <v>0.13002053520205459</v>
      </c>
    </row>
    <row r="22" spans="2:3" x14ac:dyDescent="0.4">
      <c r="B22" s="26"/>
    </row>
    <row r="23" spans="2:3" x14ac:dyDescent="0.25">
      <c r="B23" s="29"/>
    </row>
    <row r="24" spans="2:3" x14ac:dyDescent="0.25">
      <c r="B24" s="29"/>
    </row>
    <row r="25" spans="2:3" x14ac:dyDescent="0.25">
      <c r="B25" s="29"/>
    </row>
    <row r="26" spans="2:3" x14ac:dyDescent="0.25">
      <c r="B26" s="29"/>
    </row>
    <row r="27" spans="2:3" x14ac:dyDescent="0.25">
      <c r="B27" s="29"/>
    </row>
  </sheetData>
  <mergeCells count="6">
    <mergeCell ref="B16:C16"/>
    <mergeCell ref="B1:C1"/>
    <mergeCell ref="B8:C8"/>
    <mergeCell ref="B10:C10"/>
    <mergeCell ref="B12:C12"/>
    <mergeCell ref="B14:C14"/>
  </mergeCells>
  <phoneticPr fontId="17" type="noConversion"/>
  <hyperlinks>
    <hyperlink ref="C4" r:id="rId1" tooltip="mailto:chelsea.ye@ubs-cn.com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tabSelected="1" zoomScale="85" zoomScaleNormal="85" workbookViewId="0">
      <selection activeCell="J61" sqref="J61"/>
    </sheetView>
  </sheetViews>
  <sheetFormatPr defaultColWidth="8.6640625" defaultRowHeight="16.5" x14ac:dyDescent="0.25"/>
  <cols>
    <col min="2" max="2" width="35.1640625" style="50" customWidth="1"/>
    <col min="3" max="3" width="50.75" style="50" customWidth="1"/>
    <col min="4" max="4" width="8.33203125" style="50" customWidth="1"/>
    <col min="5" max="5" width="10.6640625" style="50" customWidth="1"/>
    <col min="6" max="6" width="5.5" style="50" customWidth="1"/>
    <col min="7" max="7" width="9.6640625" style="50" customWidth="1"/>
    <col min="8" max="8" width="12.1640625" style="50" customWidth="1"/>
  </cols>
  <sheetData>
    <row r="1" spans="2:8" x14ac:dyDescent="0.25">
      <c r="B1" s="99" t="s">
        <v>0</v>
      </c>
      <c r="C1" s="99"/>
      <c r="D1" s="4"/>
      <c r="E1" s="51"/>
      <c r="F1" s="4"/>
      <c r="G1" s="4"/>
      <c r="H1" s="4"/>
    </row>
    <row r="2" spans="2:8" x14ac:dyDescent="0.45">
      <c r="B2" s="5" t="s">
        <v>1</v>
      </c>
      <c r="C2" s="6" t="s">
        <v>2</v>
      </c>
      <c r="D2" s="7"/>
      <c r="E2" s="52"/>
      <c r="F2" s="8"/>
      <c r="G2" s="9"/>
      <c r="H2" s="9"/>
    </row>
    <row r="3" spans="2:8" x14ac:dyDescent="0.45">
      <c r="B3" s="5" t="s">
        <v>3</v>
      </c>
      <c r="C3" s="6" t="s">
        <v>4</v>
      </c>
      <c r="D3" s="10"/>
      <c r="E3" s="52"/>
      <c r="F3" s="8"/>
      <c r="G3" s="9"/>
      <c r="H3" s="9"/>
    </row>
    <row r="4" spans="2:8" x14ac:dyDescent="0.25">
      <c r="B4" s="11" t="s">
        <v>5</v>
      </c>
      <c r="C4" s="12" t="s">
        <v>6</v>
      </c>
      <c r="D4" s="11"/>
      <c r="E4" s="53"/>
      <c r="F4" s="11"/>
      <c r="G4" s="11"/>
      <c r="H4" s="11"/>
    </row>
    <row r="5" spans="2:8" x14ac:dyDescent="0.25">
      <c r="B5" s="11" t="s">
        <v>7</v>
      </c>
      <c r="C5" s="13"/>
      <c r="D5" s="11"/>
      <c r="E5" s="53"/>
      <c r="F5" s="11"/>
      <c r="G5" s="11"/>
      <c r="H5" s="11"/>
    </row>
    <row r="6" spans="2:8" x14ac:dyDescent="0.25">
      <c r="B6" s="14"/>
      <c r="C6" s="14"/>
      <c r="D6" s="14"/>
      <c r="E6" s="53"/>
      <c r="F6" s="14"/>
      <c r="G6" s="14"/>
      <c r="H6" s="14"/>
    </row>
    <row r="7" spans="2:8" ht="72.5" x14ac:dyDescent="0.25">
      <c r="B7" s="54" t="s">
        <v>8</v>
      </c>
      <c r="C7" s="55" t="s">
        <v>18</v>
      </c>
      <c r="D7" s="55" t="s">
        <v>19</v>
      </c>
      <c r="E7" s="56" t="s">
        <v>20</v>
      </c>
      <c r="F7" s="57" t="s">
        <v>21</v>
      </c>
      <c r="G7" s="57" t="s">
        <v>22</v>
      </c>
      <c r="H7" s="58" t="s">
        <v>23</v>
      </c>
    </row>
    <row r="8" spans="2:8" s="1" customFormat="1" ht="15" x14ac:dyDescent="0.25">
      <c r="B8" s="100" t="s">
        <v>24</v>
      </c>
      <c r="C8" s="101"/>
      <c r="D8" s="101"/>
      <c r="E8" s="101"/>
      <c r="F8" s="101"/>
      <c r="G8" s="101"/>
      <c r="H8" s="102"/>
    </row>
    <row r="9" spans="2:8" s="48" customFormat="1" ht="15" x14ac:dyDescent="0.25">
      <c r="B9" s="33" t="s">
        <v>25</v>
      </c>
      <c r="C9" s="34" t="s">
        <v>26</v>
      </c>
      <c r="D9" s="92">
        <v>2021</v>
      </c>
      <c r="E9" s="20">
        <v>300</v>
      </c>
      <c r="F9" s="59" t="s">
        <v>27</v>
      </c>
      <c r="G9" s="36">
        <v>39</v>
      </c>
      <c r="H9" s="23">
        <f t="shared" ref="H9:H15" si="0">E9*G9</f>
        <v>11700</v>
      </c>
    </row>
    <row r="10" spans="2:8" s="48" customFormat="1" ht="15" x14ac:dyDescent="0.25">
      <c r="B10" s="33" t="s">
        <v>28</v>
      </c>
      <c r="C10" s="34" t="s">
        <v>29</v>
      </c>
      <c r="D10" s="93"/>
      <c r="E10" s="20">
        <v>2000</v>
      </c>
      <c r="F10" s="59" t="s">
        <v>30</v>
      </c>
      <c r="G10" s="36">
        <v>1</v>
      </c>
      <c r="H10" s="23">
        <f t="shared" si="0"/>
        <v>2000</v>
      </c>
    </row>
    <row r="11" spans="2:8" s="48" customFormat="1" ht="15" x14ac:dyDescent="0.25">
      <c r="B11" s="33" t="s">
        <v>31</v>
      </c>
      <c r="C11" s="34" t="s">
        <v>32</v>
      </c>
      <c r="D11" s="93"/>
      <c r="E11" s="20">
        <v>20</v>
      </c>
      <c r="F11" s="59" t="s">
        <v>33</v>
      </c>
      <c r="G11" s="36">
        <v>5</v>
      </c>
      <c r="H11" s="23">
        <f t="shared" si="0"/>
        <v>100</v>
      </c>
    </row>
    <row r="12" spans="2:8" s="48" customFormat="1" ht="15" x14ac:dyDescent="0.25">
      <c r="B12" s="33" t="s">
        <v>34</v>
      </c>
      <c r="C12" s="60" t="s">
        <v>35</v>
      </c>
      <c r="D12" s="93"/>
      <c r="E12" s="20">
        <v>15</v>
      </c>
      <c r="F12" s="59" t="s">
        <v>36</v>
      </c>
      <c r="G12" s="36">
        <v>38</v>
      </c>
      <c r="H12" s="23">
        <f t="shared" si="0"/>
        <v>570</v>
      </c>
    </row>
    <row r="13" spans="2:8" s="48" customFormat="1" ht="15" x14ac:dyDescent="0.25">
      <c r="B13" s="33" t="s">
        <v>37</v>
      </c>
      <c r="C13" s="34" t="s">
        <v>37</v>
      </c>
      <c r="D13" s="93"/>
      <c r="E13" s="20">
        <v>7</v>
      </c>
      <c r="F13" s="59" t="s">
        <v>36</v>
      </c>
      <c r="G13" s="36">
        <v>3</v>
      </c>
      <c r="H13" s="23">
        <f t="shared" si="0"/>
        <v>21</v>
      </c>
    </row>
    <row r="14" spans="2:8" s="48" customFormat="1" ht="15" x14ac:dyDescent="0.25">
      <c r="B14" s="33" t="s">
        <v>38</v>
      </c>
      <c r="C14" s="61" t="s">
        <v>38</v>
      </c>
      <c r="D14" s="93"/>
      <c r="E14" s="20">
        <v>10</v>
      </c>
      <c r="F14" s="59" t="s">
        <v>36</v>
      </c>
      <c r="G14" s="36">
        <v>1</v>
      </c>
      <c r="H14" s="23">
        <f t="shared" si="0"/>
        <v>10</v>
      </c>
    </row>
    <row r="15" spans="2:8" ht="15" x14ac:dyDescent="0.25">
      <c r="B15" s="33" t="s">
        <v>39</v>
      </c>
      <c r="C15" s="34" t="s">
        <v>40</v>
      </c>
      <c r="D15" s="94"/>
      <c r="E15" s="20">
        <v>100</v>
      </c>
      <c r="F15" s="59" t="s">
        <v>27</v>
      </c>
      <c r="G15" s="36">
        <v>39</v>
      </c>
      <c r="H15" s="23">
        <f t="shared" si="0"/>
        <v>3900</v>
      </c>
    </row>
    <row r="16" spans="2:8" s="1" customFormat="1" ht="15" x14ac:dyDescent="0.25">
      <c r="B16" s="96" t="s">
        <v>41</v>
      </c>
      <c r="C16" s="97"/>
      <c r="D16" s="97"/>
      <c r="E16" s="97"/>
      <c r="F16" s="97"/>
      <c r="G16" s="97"/>
      <c r="H16" s="98"/>
    </row>
    <row r="17" spans="2:8" s="48" customFormat="1" ht="15" x14ac:dyDescent="0.25">
      <c r="B17" s="33" t="s">
        <v>25</v>
      </c>
      <c r="C17" s="34" t="s">
        <v>26</v>
      </c>
      <c r="D17" s="92">
        <v>2021</v>
      </c>
      <c r="E17" s="20">
        <v>300</v>
      </c>
      <c r="F17" s="59" t="s">
        <v>27</v>
      </c>
      <c r="G17" s="36">
        <v>1</v>
      </c>
      <c r="H17" s="23">
        <f>E17*G17</f>
        <v>300</v>
      </c>
    </row>
    <row r="18" spans="2:8" s="48" customFormat="1" ht="15" x14ac:dyDescent="0.25">
      <c r="B18" s="33" t="s">
        <v>31</v>
      </c>
      <c r="C18" s="34" t="s">
        <v>32</v>
      </c>
      <c r="D18" s="93"/>
      <c r="E18" s="20">
        <v>20</v>
      </c>
      <c r="F18" s="59" t="s">
        <v>33</v>
      </c>
      <c r="G18" s="36">
        <v>1</v>
      </c>
      <c r="H18" s="23">
        <f>E18*G18</f>
        <v>20</v>
      </c>
    </row>
    <row r="19" spans="2:8" s="48" customFormat="1" ht="15" x14ac:dyDescent="0.25">
      <c r="B19" s="33" t="s">
        <v>34</v>
      </c>
      <c r="C19" s="60" t="s">
        <v>35</v>
      </c>
      <c r="D19" s="93"/>
      <c r="E19" s="20">
        <v>15</v>
      </c>
      <c r="F19" s="59" t="s">
        <v>36</v>
      </c>
      <c r="G19" s="36">
        <v>1</v>
      </c>
      <c r="H19" s="23">
        <f>E19*G19</f>
        <v>15</v>
      </c>
    </row>
    <row r="20" spans="2:8" ht="15" x14ac:dyDescent="0.25">
      <c r="B20" s="33" t="s">
        <v>39</v>
      </c>
      <c r="C20" s="34" t="s">
        <v>40</v>
      </c>
      <c r="D20" s="94"/>
      <c r="E20" s="20">
        <v>100</v>
      </c>
      <c r="F20" s="59" t="s">
        <v>27</v>
      </c>
      <c r="G20" s="36">
        <v>1</v>
      </c>
      <c r="H20" s="23">
        <f>E20*G20</f>
        <v>100</v>
      </c>
    </row>
    <row r="21" spans="2:8" s="1" customFormat="1" ht="15" x14ac:dyDescent="0.25">
      <c r="B21" s="96" t="s">
        <v>42</v>
      </c>
      <c r="C21" s="97"/>
      <c r="D21" s="97"/>
      <c r="E21" s="97"/>
      <c r="F21" s="97"/>
      <c r="G21" s="97"/>
      <c r="H21" s="98"/>
    </row>
    <row r="22" spans="2:8" s="48" customFormat="1" ht="15" x14ac:dyDescent="0.25">
      <c r="B22" s="33" t="s">
        <v>25</v>
      </c>
      <c r="C22" s="34" t="s">
        <v>26</v>
      </c>
      <c r="D22" s="92">
        <v>2021</v>
      </c>
      <c r="E22" s="20">
        <v>300</v>
      </c>
      <c r="F22" s="59" t="s">
        <v>27</v>
      </c>
      <c r="G22" s="36">
        <v>30</v>
      </c>
      <c r="H22" s="23">
        <f t="shared" ref="H22:H30" si="1">E22*G22</f>
        <v>9000</v>
      </c>
    </row>
    <row r="23" spans="2:8" s="48" customFormat="1" ht="15" x14ac:dyDescent="0.25">
      <c r="B23" s="33" t="s">
        <v>28</v>
      </c>
      <c r="C23" s="34" t="s">
        <v>29</v>
      </c>
      <c r="D23" s="93"/>
      <c r="E23" s="20">
        <v>2000</v>
      </c>
      <c r="F23" s="59" t="s">
        <v>30</v>
      </c>
      <c r="G23" s="36">
        <v>1</v>
      </c>
      <c r="H23" s="23">
        <f t="shared" si="1"/>
        <v>2000</v>
      </c>
    </row>
    <row r="24" spans="2:8" s="48" customFormat="1" ht="15" x14ac:dyDescent="0.25">
      <c r="B24" s="33" t="s">
        <v>31</v>
      </c>
      <c r="C24" s="34" t="s">
        <v>32</v>
      </c>
      <c r="D24" s="93"/>
      <c r="E24" s="20">
        <v>20</v>
      </c>
      <c r="F24" s="59" t="s">
        <v>33</v>
      </c>
      <c r="G24" s="36">
        <v>5</v>
      </c>
      <c r="H24" s="23">
        <f t="shared" si="1"/>
        <v>100</v>
      </c>
    </row>
    <row r="25" spans="2:8" s="48" customFormat="1" ht="15" x14ac:dyDescent="0.25">
      <c r="B25" s="33" t="s">
        <v>34</v>
      </c>
      <c r="C25" s="60" t="s">
        <v>35</v>
      </c>
      <c r="D25" s="93"/>
      <c r="E25" s="20">
        <v>15</v>
      </c>
      <c r="F25" s="59" t="s">
        <v>36</v>
      </c>
      <c r="G25" s="36">
        <v>34</v>
      </c>
      <c r="H25" s="23">
        <f t="shared" si="1"/>
        <v>510</v>
      </c>
    </row>
    <row r="26" spans="2:8" s="48" customFormat="1" ht="15" x14ac:dyDescent="0.25">
      <c r="B26" s="33" t="s">
        <v>37</v>
      </c>
      <c r="C26" s="34" t="s">
        <v>37</v>
      </c>
      <c r="D26" s="93"/>
      <c r="E26" s="20">
        <v>7</v>
      </c>
      <c r="F26" s="59" t="s">
        <v>36</v>
      </c>
      <c r="G26" s="36">
        <v>15</v>
      </c>
      <c r="H26" s="23">
        <f t="shared" si="1"/>
        <v>105</v>
      </c>
    </row>
    <row r="27" spans="2:8" s="48" customFormat="1" ht="15" x14ac:dyDescent="0.25">
      <c r="B27" s="33" t="s">
        <v>38</v>
      </c>
      <c r="C27" s="61" t="s">
        <v>38</v>
      </c>
      <c r="D27" s="93"/>
      <c r="E27" s="20">
        <v>10</v>
      </c>
      <c r="F27" s="59" t="s">
        <v>36</v>
      </c>
      <c r="G27" s="36">
        <v>15</v>
      </c>
      <c r="H27" s="23">
        <f t="shared" si="1"/>
        <v>150</v>
      </c>
    </row>
    <row r="28" spans="2:8" s="48" customFormat="1" ht="15" x14ac:dyDescent="0.25">
      <c r="B28" s="33" t="s">
        <v>43</v>
      </c>
      <c r="C28" s="61" t="s">
        <v>44</v>
      </c>
      <c r="D28" s="93"/>
      <c r="E28" s="20">
        <v>500</v>
      </c>
      <c r="F28" s="59" t="s">
        <v>30</v>
      </c>
      <c r="G28" s="36">
        <v>1</v>
      </c>
      <c r="H28" s="23">
        <f t="shared" si="1"/>
        <v>500</v>
      </c>
    </row>
    <row r="29" spans="2:8" s="48" customFormat="1" ht="15" x14ac:dyDescent="0.25">
      <c r="B29" s="33" t="s">
        <v>45</v>
      </c>
      <c r="C29" s="61" t="s">
        <v>44</v>
      </c>
      <c r="D29" s="93"/>
      <c r="E29" s="20">
        <v>300</v>
      </c>
      <c r="F29" s="59" t="s">
        <v>30</v>
      </c>
      <c r="G29" s="36">
        <v>1</v>
      </c>
      <c r="H29" s="23">
        <f t="shared" si="1"/>
        <v>300</v>
      </c>
    </row>
    <row r="30" spans="2:8" ht="15" x14ac:dyDescent="0.25">
      <c r="B30" s="33" t="s">
        <v>39</v>
      </c>
      <c r="C30" s="34" t="s">
        <v>40</v>
      </c>
      <c r="D30" s="94"/>
      <c r="E30" s="20">
        <v>100</v>
      </c>
      <c r="F30" s="59" t="s">
        <v>27</v>
      </c>
      <c r="G30" s="36">
        <v>30</v>
      </c>
      <c r="H30" s="23">
        <f t="shared" si="1"/>
        <v>3000</v>
      </c>
    </row>
    <row r="31" spans="2:8" s="1" customFormat="1" ht="15" x14ac:dyDescent="0.25">
      <c r="B31" s="96" t="s">
        <v>46</v>
      </c>
      <c r="C31" s="97"/>
      <c r="D31" s="97"/>
      <c r="E31" s="97"/>
      <c r="F31" s="97"/>
      <c r="G31" s="97"/>
      <c r="H31" s="98"/>
    </row>
    <row r="32" spans="2:8" s="48" customFormat="1" ht="15" x14ac:dyDescent="0.25">
      <c r="B32" s="33" t="s">
        <v>25</v>
      </c>
      <c r="C32" s="34" t="s">
        <v>26</v>
      </c>
      <c r="D32" s="92">
        <v>2021</v>
      </c>
      <c r="E32" s="20">
        <v>300</v>
      </c>
      <c r="F32" s="59" t="s">
        <v>27</v>
      </c>
      <c r="G32" s="36">
        <v>36</v>
      </c>
      <c r="H32" s="23">
        <f>E32*G32</f>
        <v>10800</v>
      </c>
    </row>
    <row r="33" spans="2:8" s="48" customFormat="1" ht="15" x14ac:dyDescent="0.25">
      <c r="B33" s="33" t="s">
        <v>28</v>
      </c>
      <c r="C33" s="34" t="s">
        <v>29</v>
      </c>
      <c r="D33" s="93"/>
      <c r="E33" s="20">
        <v>2000</v>
      </c>
      <c r="F33" s="59" t="s">
        <v>30</v>
      </c>
      <c r="G33" s="36">
        <v>1</v>
      </c>
      <c r="H33" s="23">
        <f>E33*G33</f>
        <v>2000</v>
      </c>
    </row>
    <row r="34" spans="2:8" s="48" customFormat="1" ht="15" x14ac:dyDescent="0.25">
      <c r="B34" s="33" t="s">
        <v>31</v>
      </c>
      <c r="C34" s="34" t="s">
        <v>32</v>
      </c>
      <c r="D34" s="93"/>
      <c r="E34" s="20">
        <v>20</v>
      </c>
      <c r="F34" s="59" t="s">
        <v>33</v>
      </c>
      <c r="G34" s="36">
        <v>5</v>
      </c>
      <c r="H34" s="23">
        <f>E34*G34</f>
        <v>100</v>
      </c>
    </row>
    <row r="35" spans="2:8" s="48" customFormat="1" ht="15" x14ac:dyDescent="0.25">
      <c r="B35" s="33" t="s">
        <v>34</v>
      </c>
      <c r="C35" s="60" t="s">
        <v>35</v>
      </c>
      <c r="D35" s="93"/>
      <c r="E35" s="20">
        <v>15</v>
      </c>
      <c r="F35" s="59" t="s">
        <v>36</v>
      </c>
      <c r="G35" s="36">
        <v>36</v>
      </c>
      <c r="H35" s="23">
        <f>E35*G35</f>
        <v>540</v>
      </c>
    </row>
    <row r="36" spans="2:8" ht="15" x14ac:dyDescent="0.25">
      <c r="B36" s="33" t="s">
        <v>39</v>
      </c>
      <c r="C36" s="34" t="s">
        <v>40</v>
      </c>
      <c r="D36" s="94"/>
      <c r="E36" s="20">
        <v>100</v>
      </c>
      <c r="F36" s="59" t="s">
        <v>27</v>
      </c>
      <c r="G36" s="36">
        <v>36</v>
      </c>
      <c r="H36" s="23">
        <f>E36*G36</f>
        <v>3600</v>
      </c>
    </row>
    <row r="37" spans="2:8" s="1" customFormat="1" ht="15" x14ac:dyDescent="0.25">
      <c r="B37" s="96" t="s">
        <v>47</v>
      </c>
      <c r="C37" s="97"/>
      <c r="D37" s="97"/>
      <c r="E37" s="97"/>
      <c r="F37" s="97"/>
      <c r="G37" s="97"/>
      <c r="H37" s="98"/>
    </row>
    <row r="38" spans="2:8" s="48" customFormat="1" ht="15" x14ac:dyDescent="0.25">
      <c r="B38" s="33" t="s">
        <v>25</v>
      </c>
      <c r="C38" s="34" t="s">
        <v>26</v>
      </c>
      <c r="D38" s="92">
        <v>2021</v>
      </c>
      <c r="E38" s="20">
        <v>300</v>
      </c>
      <c r="F38" s="59" t="s">
        <v>27</v>
      </c>
      <c r="G38" s="36">
        <v>1</v>
      </c>
      <c r="H38" s="23">
        <f>E38*G38</f>
        <v>300</v>
      </c>
    </row>
    <row r="39" spans="2:8" s="48" customFormat="1" ht="15" x14ac:dyDescent="0.25">
      <c r="B39" s="33" t="s">
        <v>31</v>
      </c>
      <c r="C39" s="34" t="s">
        <v>32</v>
      </c>
      <c r="D39" s="93"/>
      <c r="E39" s="20">
        <v>20</v>
      </c>
      <c r="F39" s="59" t="s">
        <v>33</v>
      </c>
      <c r="G39" s="36">
        <v>1</v>
      </c>
      <c r="H39" s="23">
        <f>E39*G39</f>
        <v>20</v>
      </c>
    </row>
    <row r="40" spans="2:8" s="48" customFormat="1" ht="15" x14ac:dyDescent="0.25">
      <c r="B40" s="33" t="s">
        <v>34</v>
      </c>
      <c r="C40" s="60" t="s">
        <v>35</v>
      </c>
      <c r="D40" s="93"/>
      <c r="E40" s="20">
        <v>15</v>
      </c>
      <c r="F40" s="59" t="s">
        <v>36</v>
      </c>
      <c r="G40" s="36">
        <v>1</v>
      </c>
      <c r="H40" s="23">
        <f>E40*G40</f>
        <v>15</v>
      </c>
    </row>
    <row r="41" spans="2:8" ht="15" x14ac:dyDescent="0.25">
      <c r="B41" s="33" t="s">
        <v>39</v>
      </c>
      <c r="C41" s="34" t="s">
        <v>40</v>
      </c>
      <c r="D41" s="94"/>
      <c r="E41" s="20">
        <v>100</v>
      </c>
      <c r="F41" s="59" t="s">
        <v>27</v>
      </c>
      <c r="G41" s="36">
        <v>1</v>
      </c>
      <c r="H41" s="23">
        <f>E41*G41</f>
        <v>100</v>
      </c>
    </row>
    <row r="42" spans="2:8" s="1" customFormat="1" ht="15" x14ac:dyDescent="0.25">
      <c r="B42" s="96" t="s">
        <v>48</v>
      </c>
      <c r="C42" s="97"/>
      <c r="D42" s="97"/>
      <c r="E42" s="97"/>
      <c r="F42" s="97"/>
      <c r="G42" s="97"/>
      <c r="H42" s="98"/>
    </row>
    <row r="43" spans="2:8" s="48" customFormat="1" ht="15" x14ac:dyDescent="0.25">
      <c r="B43" s="33" t="s">
        <v>25</v>
      </c>
      <c r="C43" s="34" t="s">
        <v>26</v>
      </c>
      <c r="D43" s="92">
        <v>2021</v>
      </c>
      <c r="E43" s="20">
        <v>300</v>
      </c>
      <c r="F43" s="59" t="s">
        <v>27</v>
      </c>
      <c r="G43" s="36">
        <v>1</v>
      </c>
      <c r="H43" s="23">
        <f>E43*G43</f>
        <v>300</v>
      </c>
    </row>
    <row r="44" spans="2:8" s="48" customFormat="1" ht="15" x14ac:dyDescent="0.25">
      <c r="B44" s="33" t="s">
        <v>34</v>
      </c>
      <c r="C44" s="60" t="s">
        <v>35</v>
      </c>
      <c r="D44" s="93"/>
      <c r="E44" s="20">
        <v>15</v>
      </c>
      <c r="F44" s="59" t="s">
        <v>36</v>
      </c>
      <c r="G44" s="36">
        <v>1</v>
      </c>
      <c r="H44" s="23">
        <f>E44*G44</f>
        <v>15</v>
      </c>
    </row>
    <row r="45" spans="2:8" ht="15" x14ac:dyDescent="0.25">
      <c r="B45" s="33" t="s">
        <v>39</v>
      </c>
      <c r="C45" s="34" t="s">
        <v>40</v>
      </c>
      <c r="D45" s="94"/>
      <c r="E45" s="20">
        <v>100</v>
      </c>
      <c r="F45" s="59" t="s">
        <v>27</v>
      </c>
      <c r="G45" s="36">
        <v>1</v>
      </c>
      <c r="H45" s="23">
        <f>E45*G45</f>
        <v>100</v>
      </c>
    </row>
    <row r="46" spans="2:8" s="1" customFormat="1" ht="15" x14ac:dyDescent="0.25">
      <c r="B46" s="96" t="s">
        <v>49</v>
      </c>
      <c r="C46" s="97"/>
      <c r="D46" s="97"/>
      <c r="E46" s="97"/>
      <c r="F46" s="97"/>
      <c r="G46" s="97"/>
      <c r="H46" s="98"/>
    </row>
    <row r="47" spans="2:8" s="48" customFormat="1" ht="15" x14ac:dyDescent="0.25">
      <c r="B47" s="33" t="s">
        <v>25</v>
      </c>
      <c r="C47" s="34" t="s">
        <v>26</v>
      </c>
      <c r="D47" s="92">
        <v>2021</v>
      </c>
      <c r="E47" s="20">
        <v>300</v>
      </c>
      <c r="F47" s="59" t="s">
        <v>27</v>
      </c>
      <c r="G47" s="36">
        <v>2</v>
      </c>
      <c r="H47" s="23">
        <f>E47*G47</f>
        <v>600</v>
      </c>
    </row>
    <row r="48" spans="2:8" s="48" customFormat="1" ht="15" x14ac:dyDescent="0.25">
      <c r="B48" s="33" t="s">
        <v>34</v>
      </c>
      <c r="C48" s="60" t="s">
        <v>35</v>
      </c>
      <c r="D48" s="93"/>
      <c r="E48" s="20">
        <v>15</v>
      </c>
      <c r="F48" s="59" t="s">
        <v>36</v>
      </c>
      <c r="G48" s="36">
        <v>5</v>
      </c>
      <c r="H48" s="23">
        <f>E48*G48</f>
        <v>75</v>
      </c>
    </row>
    <row r="49" spans="2:8" ht="15" x14ac:dyDescent="0.25">
      <c r="B49" s="33" t="s">
        <v>39</v>
      </c>
      <c r="C49" s="34" t="s">
        <v>40</v>
      </c>
      <c r="D49" s="94"/>
      <c r="E49" s="20">
        <v>100</v>
      </c>
      <c r="F49" s="59" t="s">
        <v>27</v>
      </c>
      <c r="G49" s="36">
        <v>2</v>
      </c>
      <c r="H49" s="23">
        <f>E49*G49</f>
        <v>200</v>
      </c>
    </row>
    <row r="50" spans="2:8" s="1" customFormat="1" ht="15" x14ac:dyDescent="0.25">
      <c r="B50" s="96" t="s">
        <v>50</v>
      </c>
      <c r="C50" s="97"/>
      <c r="D50" s="97"/>
      <c r="E50" s="97"/>
      <c r="F50" s="97"/>
      <c r="G50" s="97"/>
      <c r="H50" s="98"/>
    </row>
    <row r="51" spans="2:8" s="48" customFormat="1" ht="15" x14ac:dyDescent="0.25">
      <c r="B51" s="33" t="s">
        <v>51</v>
      </c>
      <c r="C51" s="34" t="s">
        <v>26</v>
      </c>
      <c r="D51" s="92">
        <v>2021</v>
      </c>
      <c r="E51" s="20">
        <v>250</v>
      </c>
      <c r="F51" s="59" t="s">
        <v>27</v>
      </c>
      <c r="G51" s="36">
        <v>5</v>
      </c>
      <c r="H51" s="23">
        <f t="shared" ref="H51:H56" si="2">E51*G51</f>
        <v>1250</v>
      </c>
    </row>
    <row r="52" spans="2:8" s="48" customFormat="1" ht="15" x14ac:dyDescent="0.25">
      <c r="B52" s="33" t="s">
        <v>31</v>
      </c>
      <c r="C52" s="34" t="s">
        <v>32</v>
      </c>
      <c r="D52" s="93"/>
      <c r="E52" s="20">
        <v>20</v>
      </c>
      <c r="F52" s="59" t="s">
        <v>33</v>
      </c>
      <c r="G52" s="36">
        <v>5</v>
      </c>
      <c r="H52" s="23">
        <f t="shared" si="2"/>
        <v>100</v>
      </c>
    </row>
    <row r="53" spans="2:8" s="48" customFormat="1" ht="15" x14ac:dyDescent="0.25">
      <c r="B53" s="33" t="s">
        <v>34</v>
      </c>
      <c r="C53" s="60" t="s">
        <v>35</v>
      </c>
      <c r="D53" s="93"/>
      <c r="E53" s="20">
        <v>15</v>
      </c>
      <c r="F53" s="59" t="s">
        <v>36</v>
      </c>
      <c r="G53" s="36">
        <v>5</v>
      </c>
      <c r="H53" s="23">
        <f t="shared" si="2"/>
        <v>75</v>
      </c>
    </row>
    <row r="54" spans="2:8" s="48" customFormat="1" ht="15" x14ac:dyDescent="0.25">
      <c r="B54" s="33" t="s">
        <v>43</v>
      </c>
      <c r="C54" s="61" t="s">
        <v>44</v>
      </c>
      <c r="D54" s="93"/>
      <c r="E54" s="20">
        <v>500</v>
      </c>
      <c r="F54" s="59" t="s">
        <v>30</v>
      </c>
      <c r="G54" s="36">
        <v>1</v>
      </c>
      <c r="H54" s="23">
        <f t="shared" si="2"/>
        <v>500</v>
      </c>
    </row>
    <row r="55" spans="2:8" s="48" customFormat="1" ht="15" x14ac:dyDescent="0.25">
      <c r="B55" s="33" t="s">
        <v>45</v>
      </c>
      <c r="C55" s="61" t="s">
        <v>44</v>
      </c>
      <c r="D55" s="93"/>
      <c r="E55" s="20">
        <v>300</v>
      </c>
      <c r="F55" s="59" t="s">
        <v>30</v>
      </c>
      <c r="G55" s="36">
        <v>1</v>
      </c>
      <c r="H55" s="23">
        <f t="shared" si="2"/>
        <v>300</v>
      </c>
    </row>
    <row r="56" spans="2:8" ht="15" x14ac:dyDescent="0.25">
      <c r="B56" s="33" t="s">
        <v>39</v>
      </c>
      <c r="C56" s="34" t="s">
        <v>40</v>
      </c>
      <c r="D56" s="94"/>
      <c r="E56" s="20">
        <v>100</v>
      </c>
      <c r="F56" s="59" t="s">
        <v>27</v>
      </c>
      <c r="G56" s="36">
        <v>73</v>
      </c>
      <c r="H56" s="23">
        <f t="shared" si="2"/>
        <v>7300</v>
      </c>
    </row>
    <row r="57" spans="2:8" s="1" customFormat="1" ht="15" x14ac:dyDescent="0.25">
      <c r="B57" s="96" t="s">
        <v>52</v>
      </c>
      <c r="C57" s="97"/>
      <c r="D57" s="97"/>
      <c r="E57" s="97"/>
      <c r="F57" s="97"/>
      <c r="G57" s="97"/>
      <c r="H57" s="98"/>
    </row>
    <row r="58" spans="2:8" s="48" customFormat="1" ht="15" x14ac:dyDescent="0.25">
      <c r="B58" s="33" t="s">
        <v>28</v>
      </c>
      <c r="C58" s="34" t="s">
        <v>29</v>
      </c>
      <c r="D58" s="93"/>
      <c r="E58" s="20">
        <v>2000</v>
      </c>
      <c r="F58" s="59" t="s">
        <v>30</v>
      </c>
      <c r="G58" s="36">
        <v>1</v>
      </c>
      <c r="H58" s="23">
        <f>E58*G58</f>
        <v>2000</v>
      </c>
    </row>
    <row r="59" spans="2:8" s="48" customFormat="1" ht="15" x14ac:dyDescent="0.25">
      <c r="B59" s="33" t="s">
        <v>53</v>
      </c>
      <c r="C59" s="34" t="s">
        <v>54</v>
      </c>
      <c r="D59" s="93"/>
      <c r="E59" s="20">
        <v>50</v>
      </c>
      <c r="F59" s="59" t="s">
        <v>36</v>
      </c>
      <c r="G59" s="36">
        <v>33</v>
      </c>
      <c r="H59" s="23">
        <f>E59*G59</f>
        <v>1650</v>
      </c>
    </row>
    <row r="60" spans="2:8" s="1" customFormat="1" ht="15" x14ac:dyDescent="0.25">
      <c r="B60" s="96" t="s">
        <v>55</v>
      </c>
      <c r="C60" s="97"/>
      <c r="D60" s="97"/>
      <c r="E60" s="97"/>
      <c r="F60" s="97"/>
      <c r="G60" s="97"/>
      <c r="H60" s="98"/>
    </row>
    <row r="61" spans="2:8" ht="15" x14ac:dyDescent="0.25">
      <c r="B61" s="33" t="s">
        <v>39</v>
      </c>
      <c r="C61" s="34" t="s">
        <v>40</v>
      </c>
      <c r="D61" s="62"/>
      <c r="E61" s="20">
        <v>100</v>
      </c>
      <c r="F61" s="59" t="s">
        <v>27</v>
      </c>
      <c r="G61" s="36">
        <v>35</v>
      </c>
      <c r="H61" s="23">
        <f>E61*G61</f>
        <v>3500</v>
      </c>
    </row>
    <row r="62" spans="2:8" s="1" customFormat="1" ht="15" x14ac:dyDescent="0.25">
      <c r="B62" s="96" t="s">
        <v>56</v>
      </c>
      <c r="C62" s="97"/>
      <c r="D62" s="97"/>
      <c r="E62" s="97"/>
      <c r="F62" s="97"/>
      <c r="G62" s="97"/>
      <c r="H62" s="98"/>
    </row>
    <row r="63" spans="2:8" ht="15" x14ac:dyDescent="0.25">
      <c r="B63" s="33" t="s">
        <v>39</v>
      </c>
      <c r="C63" s="34" t="s">
        <v>40</v>
      </c>
      <c r="D63" s="62"/>
      <c r="E63" s="20">
        <v>100</v>
      </c>
      <c r="F63" s="59" t="s">
        <v>27</v>
      </c>
      <c r="G63" s="36">
        <v>33</v>
      </c>
      <c r="H63" s="23">
        <f t="shared" ref="H63:H68" si="3">E63*G63</f>
        <v>3300</v>
      </c>
    </row>
    <row r="64" spans="2:8" s="1" customFormat="1" ht="15" x14ac:dyDescent="0.25">
      <c r="B64" s="96" t="s">
        <v>57</v>
      </c>
      <c r="C64" s="97"/>
      <c r="D64" s="97"/>
      <c r="E64" s="97"/>
      <c r="F64" s="97"/>
      <c r="G64" s="97"/>
      <c r="H64" s="98"/>
    </row>
    <row r="65" spans="1:9" ht="15" x14ac:dyDescent="0.25">
      <c r="B65" s="33" t="s">
        <v>39</v>
      </c>
      <c r="C65" s="34" t="s">
        <v>40</v>
      </c>
      <c r="D65" s="62"/>
      <c r="E65" s="20">
        <v>100</v>
      </c>
      <c r="F65" s="59" t="s">
        <v>27</v>
      </c>
      <c r="G65" s="36">
        <v>40</v>
      </c>
      <c r="H65" s="23">
        <f t="shared" si="3"/>
        <v>4000</v>
      </c>
    </row>
    <row r="66" spans="1:9" s="1" customFormat="1" ht="15" x14ac:dyDescent="0.25">
      <c r="B66" s="96" t="s">
        <v>58</v>
      </c>
      <c r="C66" s="97"/>
      <c r="D66" s="97"/>
      <c r="E66" s="97"/>
      <c r="F66" s="97"/>
      <c r="G66" s="97"/>
      <c r="H66" s="98"/>
    </row>
    <row r="67" spans="1:9" s="48" customFormat="1" ht="15" x14ac:dyDescent="0.25">
      <c r="B67" s="33" t="s">
        <v>51</v>
      </c>
      <c r="C67" s="34" t="s">
        <v>26</v>
      </c>
      <c r="D67" s="92">
        <v>2021</v>
      </c>
      <c r="E67" s="20">
        <v>250</v>
      </c>
      <c r="F67" s="59" t="s">
        <v>27</v>
      </c>
      <c r="G67" s="36">
        <v>6</v>
      </c>
      <c r="H67" s="23">
        <f t="shared" si="3"/>
        <v>1500</v>
      </c>
    </row>
    <row r="68" spans="1:9" s="48" customFormat="1" ht="15" x14ac:dyDescent="0.25">
      <c r="B68" s="33" t="s">
        <v>31</v>
      </c>
      <c r="C68" s="34" t="s">
        <v>32</v>
      </c>
      <c r="D68" s="93"/>
      <c r="E68" s="20">
        <v>20</v>
      </c>
      <c r="F68" s="59" t="s">
        <v>33</v>
      </c>
      <c r="G68" s="36">
        <v>5</v>
      </c>
      <c r="H68" s="23">
        <f t="shared" si="3"/>
        <v>100</v>
      </c>
    </row>
    <row r="69" spans="1:9" s="48" customFormat="1" ht="15" x14ac:dyDescent="0.25">
      <c r="B69" s="33" t="s">
        <v>34</v>
      </c>
      <c r="C69" s="60" t="s">
        <v>35</v>
      </c>
      <c r="D69" s="93"/>
      <c r="E69" s="20">
        <v>15</v>
      </c>
      <c r="F69" s="59" t="s">
        <v>36</v>
      </c>
      <c r="G69" s="36">
        <v>58</v>
      </c>
      <c r="H69" s="23">
        <f t="shared" ref="H69:H74" si="4">E69*G69</f>
        <v>870</v>
      </c>
    </row>
    <row r="70" spans="1:9" ht="15" x14ac:dyDescent="0.25">
      <c r="B70" s="33" t="s">
        <v>39</v>
      </c>
      <c r="C70" s="34" t="s">
        <v>40</v>
      </c>
      <c r="D70" s="94"/>
      <c r="E70" s="20">
        <v>100</v>
      </c>
      <c r="F70" s="59" t="s">
        <v>27</v>
      </c>
      <c r="G70" s="36">
        <v>38</v>
      </c>
      <c r="H70" s="23">
        <f t="shared" si="4"/>
        <v>3800</v>
      </c>
    </row>
    <row r="71" spans="1:9" s="1" customFormat="1" ht="15" x14ac:dyDescent="0.25">
      <c r="B71" s="96" t="s">
        <v>59</v>
      </c>
      <c r="C71" s="97"/>
      <c r="D71" s="97"/>
      <c r="E71" s="97"/>
      <c r="F71" s="97"/>
      <c r="G71" s="97"/>
      <c r="H71" s="98"/>
    </row>
    <row r="72" spans="1:9" s="48" customFormat="1" ht="15" x14ac:dyDescent="0.25">
      <c r="B72" s="33" t="s">
        <v>37</v>
      </c>
      <c r="C72" s="63" t="s">
        <v>37</v>
      </c>
      <c r="D72" s="95">
        <v>2021</v>
      </c>
      <c r="E72" s="20">
        <v>7</v>
      </c>
      <c r="F72" s="59" t="s">
        <v>36</v>
      </c>
      <c r="G72" s="36">
        <v>2</v>
      </c>
      <c r="H72" s="64">
        <f t="shared" si="4"/>
        <v>14</v>
      </c>
    </row>
    <row r="73" spans="1:9" s="48" customFormat="1" ht="15" x14ac:dyDescent="0.25">
      <c r="B73" s="33" t="s">
        <v>38</v>
      </c>
      <c r="C73" s="65" t="s">
        <v>38</v>
      </c>
      <c r="D73" s="95"/>
      <c r="E73" s="20">
        <v>10</v>
      </c>
      <c r="F73" s="59" t="s">
        <v>36</v>
      </c>
      <c r="G73" s="36">
        <v>2</v>
      </c>
      <c r="H73" s="64">
        <f t="shared" si="4"/>
        <v>20</v>
      </c>
    </row>
    <row r="74" spans="1:9" s="48" customFormat="1" ht="15" x14ac:dyDescent="0.25">
      <c r="B74" s="66" t="s">
        <v>60</v>
      </c>
      <c r="C74" s="67" t="s">
        <v>61</v>
      </c>
      <c r="D74" s="35"/>
      <c r="E74" s="20">
        <v>450</v>
      </c>
      <c r="F74" s="59" t="s">
        <v>27</v>
      </c>
      <c r="G74" s="36">
        <v>1</v>
      </c>
      <c r="H74" s="64">
        <f t="shared" si="4"/>
        <v>450</v>
      </c>
    </row>
    <row r="75" spans="1:9" ht="15" x14ac:dyDescent="0.25">
      <c r="B75" s="96" t="s">
        <v>62</v>
      </c>
      <c r="C75" s="97"/>
      <c r="D75" s="97"/>
      <c r="E75" s="97"/>
      <c r="F75" s="97"/>
      <c r="G75" s="97"/>
      <c r="H75" s="98"/>
    </row>
    <row r="76" spans="1:9" ht="15" x14ac:dyDescent="0.25">
      <c r="B76" s="33" t="s">
        <v>63</v>
      </c>
      <c r="C76" s="34" t="s">
        <v>64</v>
      </c>
      <c r="D76" s="95">
        <v>2021</v>
      </c>
      <c r="E76" s="20">
        <v>630</v>
      </c>
      <c r="F76" s="35" t="s">
        <v>27</v>
      </c>
      <c r="G76" s="36">
        <v>12</v>
      </c>
      <c r="H76" s="23">
        <f>E76*G76</f>
        <v>7560</v>
      </c>
    </row>
    <row r="77" spans="1:9" ht="15" x14ac:dyDescent="0.4">
      <c r="A77" s="37"/>
      <c r="B77" s="38" t="s">
        <v>65</v>
      </c>
      <c r="C77" s="61" t="s">
        <v>26</v>
      </c>
      <c r="D77" s="95"/>
      <c r="E77" s="20">
        <v>800</v>
      </c>
      <c r="F77" s="35" t="s">
        <v>27</v>
      </c>
      <c r="G77" s="36">
        <v>12</v>
      </c>
      <c r="H77" s="23">
        <f>E77*G77</f>
        <v>9600</v>
      </c>
      <c r="I77" s="37"/>
    </row>
    <row r="78" spans="1:9" s="48" customFormat="1" ht="15" x14ac:dyDescent="0.25">
      <c r="B78" s="33" t="s">
        <v>34</v>
      </c>
      <c r="C78" s="34" t="s">
        <v>35</v>
      </c>
      <c r="D78" s="95"/>
      <c r="E78" s="20">
        <v>15</v>
      </c>
      <c r="F78" s="59" t="s">
        <v>36</v>
      </c>
      <c r="G78" s="36">
        <v>20</v>
      </c>
      <c r="H78" s="23">
        <f>E78*G78</f>
        <v>300</v>
      </c>
    </row>
    <row r="79" spans="1:9" s="49" customFormat="1" ht="15" x14ac:dyDescent="0.25">
      <c r="B79" s="96" t="s">
        <v>66</v>
      </c>
      <c r="C79" s="97"/>
      <c r="D79" s="97"/>
      <c r="E79" s="97"/>
      <c r="F79" s="97"/>
      <c r="G79" s="97"/>
      <c r="H79" s="98"/>
    </row>
    <row r="80" spans="1:9" s="48" customFormat="1" ht="15" x14ac:dyDescent="0.25">
      <c r="B80" s="33" t="s">
        <v>51</v>
      </c>
      <c r="C80" s="34" t="s">
        <v>26</v>
      </c>
      <c r="D80" s="92">
        <v>2021</v>
      </c>
      <c r="E80" s="20">
        <v>250</v>
      </c>
      <c r="F80" s="59" t="s">
        <v>27</v>
      </c>
      <c r="G80" s="36">
        <v>2</v>
      </c>
      <c r="H80" s="23">
        <f>E80*G80</f>
        <v>500</v>
      </c>
    </row>
    <row r="81" spans="2:8" s="48" customFormat="1" ht="15" x14ac:dyDescent="0.25">
      <c r="B81" s="33" t="s">
        <v>34</v>
      </c>
      <c r="C81" s="60" t="s">
        <v>35</v>
      </c>
      <c r="D81" s="93"/>
      <c r="E81" s="20">
        <v>15</v>
      </c>
      <c r="F81" s="59" t="s">
        <v>36</v>
      </c>
      <c r="G81" s="36">
        <v>2</v>
      </c>
      <c r="H81" s="23">
        <f>E81*G81</f>
        <v>30</v>
      </c>
    </row>
    <row r="82" spans="2:8" s="48" customFormat="1" ht="15" x14ac:dyDescent="0.25">
      <c r="B82" s="33" t="s">
        <v>39</v>
      </c>
      <c r="C82" s="34" t="s">
        <v>40</v>
      </c>
      <c r="D82" s="94"/>
      <c r="E82" s="20">
        <v>100</v>
      </c>
      <c r="F82" s="59" t="s">
        <v>27</v>
      </c>
      <c r="G82" s="36">
        <v>2</v>
      </c>
      <c r="H82" s="23">
        <f>E82*G82</f>
        <v>200</v>
      </c>
    </row>
    <row r="83" spans="2:8" s="48" customFormat="1" ht="15" x14ac:dyDescent="0.25">
      <c r="B83" s="96" t="s">
        <v>67</v>
      </c>
      <c r="C83" s="97"/>
      <c r="D83" s="97"/>
      <c r="E83" s="97"/>
      <c r="F83" s="97"/>
      <c r="G83" s="97"/>
      <c r="H83" s="98"/>
    </row>
    <row r="84" spans="2:8" s="48" customFormat="1" ht="15" x14ac:dyDescent="0.25">
      <c r="B84" s="33" t="s">
        <v>38</v>
      </c>
      <c r="C84" s="65" t="s">
        <v>38</v>
      </c>
      <c r="D84" s="35">
        <v>2021</v>
      </c>
      <c r="E84" s="20">
        <v>10</v>
      </c>
      <c r="F84" s="59" t="s">
        <v>36</v>
      </c>
      <c r="G84" s="36">
        <v>1</v>
      </c>
      <c r="H84" s="64">
        <f>E84*G84</f>
        <v>10</v>
      </c>
    </row>
    <row r="85" spans="2:8" s="48" customFormat="1" ht="15" x14ac:dyDescent="0.25">
      <c r="B85" s="96" t="s">
        <v>68</v>
      </c>
      <c r="C85" s="97"/>
      <c r="D85" s="97"/>
      <c r="E85" s="97"/>
      <c r="F85" s="97"/>
      <c r="G85" s="97"/>
      <c r="H85" s="98"/>
    </row>
    <row r="86" spans="2:8" s="48" customFormat="1" ht="15" x14ac:dyDescent="0.25">
      <c r="B86" s="33" t="s">
        <v>37</v>
      </c>
      <c r="C86" s="63" t="s">
        <v>37</v>
      </c>
      <c r="D86" s="35">
        <v>2021</v>
      </c>
      <c r="E86" s="20">
        <v>7</v>
      </c>
      <c r="F86" s="59" t="s">
        <v>36</v>
      </c>
      <c r="G86" s="36">
        <v>2</v>
      </c>
      <c r="H86" s="64">
        <f>E86*G86</f>
        <v>14</v>
      </c>
    </row>
    <row r="87" spans="2:8" s="48" customFormat="1" ht="15" x14ac:dyDescent="0.25">
      <c r="B87" s="96" t="s">
        <v>69</v>
      </c>
      <c r="C87" s="97"/>
      <c r="D87" s="97"/>
      <c r="E87" s="97"/>
      <c r="F87" s="97"/>
      <c r="G87" s="97"/>
      <c r="H87" s="98"/>
    </row>
    <row r="88" spans="2:8" s="48" customFormat="1" ht="15" x14ac:dyDescent="0.25">
      <c r="B88" s="33" t="s">
        <v>51</v>
      </c>
      <c r="C88" s="34" t="s">
        <v>26</v>
      </c>
      <c r="D88" s="92">
        <v>2021</v>
      </c>
      <c r="E88" s="20">
        <v>250</v>
      </c>
      <c r="F88" s="59" t="s">
        <v>27</v>
      </c>
      <c r="G88" s="36">
        <v>1</v>
      </c>
      <c r="H88" s="23">
        <f>E88*G88</f>
        <v>250</v>
      </c>
    </row>
    <row r="89" spans="2:8" s="48" customFormat="1" ht="15" x14ac:dyDescent="0.25">
      <c r="B89" s="33" t="s">
        <v>34</v>
      </c>
      <c r="C89" s="60" t="s">
        <v>35</v>
      </c>
      <c r="D89" s="93"/>
      <c r="E89" s="20">
        <v>15</v>
      </c>
      <c r="F89" s="59" t="s">
        <v>36</v>
      </c>
      <c r="G89" s="36">
        <v>5</v>
      </c>
      <c r="H89" s="23">
        <f>E89*G89</f>
        <v>75</v>
      </c>
    </row>
    <row r="90" spans="2:8" s="48" customFormat="1" ht="15" x14ac:dyDescent="0.25">
      <c r="B90" s="33" t="s">
        <v>39</v>
      </c>
      <c r="C90" s="34" t="s">
        <v>40</v>
      </c>
      <c r="D90" s="94"/>
      <c r="E90" s="20">
        <v>100</v>
      </c>
      <c r="F90" s="59" t="s">
        <v>27</v>
      </c>
      <c r="G90" s="36">
        <v>1</v>
      </c>
      <c r="H90" s="23">
        <f>E90*G90</f>
        <v>100</v>
      </c>
    </row>
    <row r="91" spans="2:8" ht="17" customHeight="1" x14ac:dyDescent="0.25">
      <c r="B91" s="87" t="s">
        <v>70</v>
      </c>
      <c r="C91" s="88"/>
      <c r="D91" s="88"/>
      <c r="E91" s="88"/>
      <c r="F91" s="88"/>
      <c r="G91" s="88"/>
      <c r="H91" s="89"/>
    </row>
    <row r="92" spans="2:8" ht="15" x14ac:dyDescent="0.25">
      <c r="B92" s="39" t="s">
        <v>71</v>
      </c>
      <c r="C92" s="68" t="s">
        <v>72</v>
      </c>
      <c r="D92" s="69" t="s">
        <v>73</v>
      </c>
      <c r="E92" s="20">
        <v>2800</v>
      </c>
      <c r="F92" s="21" t="s">
        <v>33</v>
      </c>
      <c r="G92" s="22">
        <v>1</v>
      </c>
      <c r="H92" s="23">
        <f>E92*G92</f>
        <v>2800</v>
      </c>
    </row>
    <row r="93" spans="2:8" ht="15" x14ac:dyDescent="0.25">
      <c r="B93" s="90" t="s">
        <v>11</v>
      </c>
      <c r="C93" s="91"/>
      <c r="D93" s="91"/>
      <c r="E93" s="91"/>
      <c r="F93" s="91"/>
      <c r="G93" s="91"/>
      <c r="H93" s="70">
        <f>SUM(H9:H92)</f>
        <v>105334</v>
      </c>
    </row>
  </sheetData>
  <mergeCells count="36">
    <mergeCell ref="B1:C1"/>
    <mergeCell ref="B8:H8"/>
    <mergeCell ref="B16:H16"/>
    <mergeCell ref="B21:H21"/>
    <mergeCell ref="B31:H31"/>
    <mergeCell ref="B37:H37"/>
    <mergeCell ref="B42:H42"/>
    <mergeCell ref="B46:H46"/>
    <mergeCell ref="B50:H50"/>
    <mergeCell ref="B57:H57"/>
    <mergeCell ref="B60:H60"/>
    <mergeCell ref="B62:H62"/>
    <mergeCell ref="B64:H64"/>
    <mergeCell ref="B66:H66"/>
    <mergeCell ref="B71:H71"/>
    <mergeCell ref="B75:H75"/>
    <mergeCell ref="B79:H79"/>
    <mergeCell ref="B83:H83"/>
    <mergeCell ref="B85:H85"/>
    <mergeCell ref="B87:H87"/>
    <mergeCell ref="B91:H91"/>
    <mergeCell ref="B93:G93"/>
    <mergeCell ref="D9:D15"/>
    <mergeCell ref="D17:D20"/>
    <mergeCell ref="D22:D30"/>
    <mergeCell ref="D32:D36"/>
    <mergeCell ref="D38:D41"/>
    <mergeCell ref="D43:D45"/>
    <mergeCell ref="D47:D49"/>
    <mergeCell ref="D51:D56"/>
    <mergeCell ref="D58:D59"/>
    <mergeCell ref="D67:D70"/>
    <mergeCell ref="D72:D73"/>
    <mergeCell ref="D76:D78"/>
    <mergeCell ref="D80:D82"/>
    <mergeCell ref="D88:D90"/>
  </mergeCells>
  <phoneticPr fontId="17" type="noConversion"/>
  <hyperlinks>
    <hyperlink ref="C4" r:id="rId1" tooltip="mailto:chelsea.ye@ubs-cn.com" xr:uid="{00000000-0004-0000-01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opLeftCell="A7" workbookViewId="0">
      <selection activeCell="B18" sqref="B18"/>
    </sheetView>
  </sheetViews>
  <sheetFormatPr defaultColWidth="8.6640625" defaultRowHeight="15" x14ac:dyDescent="0.25"/>
  <cols>
    <col min="2" max="2" width="31.33203125" customWidth="1"/>
    <col min="3" max="3" width="35.4140625" customWidth="1"/>
    <col min="4" max="4" width="8.33203125" customWidth="1"/>
    <col min="6" max="6" width="11.33203125" customWidth="1"/>
    <col min="8" max="8" width="14.1640625"/>
  </cols>
  <sheetData>
    <row r="1" spans="1:8" ht="16.5" x14ac:dyDescent="0.25">
      <c r="A1" s="2"/>
      <c r="B1" s="99" t="s">
        <v>0</v>
      </c>
      <c r="C1" s="99"/>
      <c r="D1" s="4"/>
      <c r="E1" s="4"/>
      <c r="F1" s="4"/>
      <c r="G1" s="4"/>
      <c r="H1" s="4"/>
    </row>
    <row r="2" spans="1:8" ht="16.5" x14ac:dyDescent="0.45">
      <c r="A2" s="2"/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45">
      <c r="A3" s="2"/>
      <c r="B3" s="5" t="s">
        <v>3</v>
      </c>
      <c r="C3" s="6" t="s">
        <v>4</v>
      </c>
      <c r="D3" s="10"/>
      <c r="E3" s="8"/>
      <c r="F3" s="8"/>
      <c r="G3" s="9"/>
      <c r="H3" s="9"/>
    </row>
    <row r="4" spans="1:8" ht="16.5" x14ac:dyDescent="0.25">
      <c r="A4" s="1"/>
      <c r="B4" s="11" t="s">
        <v>5</v>
      </c>
      <c r="C4" s="12" t="s">
        <v>6</v>
      </c>
      <c r="D4" s="11"/>
      <c r="E4" s="11"/>
      <c r="F4" s="11"/>
      <c r="G4" s="11"/>
      <c r="H4" s="11"/>
    </row>
    <row r="5" spans="1:8" ht="16.5" x14ac:dyDescent="0.25">
      <c r="A5" s="1"/>
      <c r="B5" s="11" t="s">
        <v>7</v>
      </c>
      <c r="C5" s="13"/>
      <c r="D5" s="11"/>
      <c r="E5" s="11"/>
      <c r="F5" s="11"/>
      <c r="G5" s="11"/>
      <c r="H5" s="11"/>
    </row>
    <row r="6" spans="1:8" ht="16.5" x14ac:dyDescent="0.25">
      <c r="A6" s="1"/>
      <c r="B6" s="14"/>
      <c r="C6" s="14"/>
      <c r="D6" s="14"/>
      <c r="E6" s="14"/>
      <c r="F6" s="14"/>
      <c r="G6" s="14"/>
      <c r="H6" s="14"/>
    </row>
    <row r="7" spans="1:8" ht="99" x14ac:dyDescent="0.25">
      <c r="A7" s="1"/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pans="1:8" x14ac:dyDescent="0.25">
      <c r="A8" s="2"/>
      <c r="B8" s="103" t="s">
        <v>104</v>
      </c>
      <c r="C8" s="104"/>
      <c r="D8" s="104"/>
      <c r="E8" s="104"/>
      <c r="F8" s="104"/>
      <c r="G8" s="104"/>
      <c r="H8" s="98"/>
    </row>
    <row r="9" spans="1:8" x14ac:dyDescent="0.25">
      <c r="A9" s="2"/>
      <c r="B9" s="39" t="s">
        <v>74</v>
      </c>
      <c r="C9" s="40" t="s">
        <v>75</v>
      </c>
      <c r="D9" s="95">
        <v>2021</v>
      </c>
      <c r="E9" s="20">
        <v>750</v>
      </c>
      <c r="F9" s="21" t="s">
        <v>76</v>
      </c>
      <c r="G9" s="22">
        <v>50</v>
      </c>
      <c r="H9" s="23">
        <f t="shared" ref="H9:H14" si="0">E9*G9</f>
        <v>37500</v>
      </c>
    </row>
    <row r="10" spans="1:8" x14ac:dyDescent="0.25">
      <c r="A10" s="2"/>
      <c r="B10" s="41" t="s">
        <v>77</v>
      </c>
      <c r="C10" s="40" t="s">
        <v>78</v>
      </c>
      <c r="D10" s="95"/>
      <c r="E10" s="20">
        <v>175</v>
      </c>
      <c r="F10" s="42" t="s">
        <v>88</v>
      </c>
      <c r="G10" s="22">
        <v>45</v>
      </c>
      <c r="H10" s="23">
        <f t="shared" si="0"/>
        <v>7875</v>
      </c>
    </row>
    <row r="11" spans="1:8" x14ac:dyDescent="0.25">
      <c r="A11" s="2"/>
      <c r="B11" s="41" t="s">
        <v>79</v>
      </c>
      <c r="C11" s="40" t="s">
        <v>80</v>
      </c>
      <c r="D11" s="95"/>
      <c r="E11" s="20">
        <v>1500</v>
      </c>
      <c r="F11" s="42" t="s">
        <v>81</v>
      </c>
      <c r="G11" s="43">
        <v>2</v>
      </c>
      <c r="H11" s="23">
        <f t="shared" si="0"/>
        <v>3000</v>
      </c>
    </row>
    <row r="12" spans="1:8" x14ac:dyDescent="0.25">
      <c r="A12" s="2"/>
      <c r="B12" s="41" t="s">
        <v>82</v>
      </c>
      <c r="C12" s="40" t="s">
        <v>83</v>
      </c>
      <c r="D12" s="95"/>
      <c r="E12" s="20">
        <v>1900</v>
      </c>
      <c r="F12" s="42" t="s">
        <v>81</v>
      </c>
      <c r="G12" s="43">
        <v>1</v>
      </c>
      <c r="H12" s="23">
        <f t="shared" si="0"/>
        <v>1900</v>
      </c>
    </row>
    <row r="13" spans="1:8" x14ac:dyDescent="0.25">
      <c r="A13" s="2"/>
      <c r="B13" s="41" t="s">
        <v>84</v>
      </c>
      <c r="C13" s="40"/>
      <c r="D13" s="95"/>
      <c r="E13" s="20">
        <v>600</v>
      </c>
      <c r="F13" s="42" t="s">
        <v>85</v>
      </c>
      <c r="G13" s="43">
        <v>3</v>
      </c>
      <c r="H13" s="23">
        <f t="shared" si="0"/>
        <v>1800</v>
      </c>
    </row>
    <row r="14" spans="1:8" x14ac:dyDescent="0.25">
      <c r="B14" s="44" t="s">
        <v>86</v>
      </c>
      <c r="C14" s="40" t="s">
        <v>87</v>
      </c>
      <c r="D14" s="95"/>
      <c r="E14" s="20">
        <v>750</v>
      </c>
      <c r="F14" s="42" t="s">
        <v>85</v>
      </c>
      <c r="G14" s="43">
        <v>3</v>
      </c>
      <c r="H14" s="23">
        <f t="shared" si="0"/>
        <v>2250</v>
      </c>
    </row>
    <row r="15" spans="1:8" x14ac:dyDescent="0.25">
      <c r="B15" s="105" t="s">
        <v>16</v>
      </c>
      <c r="C15" s="106"/>
      <c r="D15" s="106"/>
      <c r="E15" s="106"/>
      <c r="F15" s="106"/>
      <c r="G15" s="107"/>
      <c r="H15" s="45">
        <f>SUM(H9:H14)</f>
        <v>54325</v>
      </c>
    </row>
    <row r="16" spans="1:8" x14ac:dyDescent="0.25">
      <c r="B16" s="90" t="s">
        <v>11</v>
      </c>
      <c r="C16" s="91"/>
      <c r="D16" s="91"/>
      <c r="E16" s="91"/>
      <c r="F16" s="91"/>
      <c r="G16" s="91"/>
      <c r="H16" s="25">
        <f>H15</f>
        <v>54325</v>
      </c>
    </row>
    <row r="17" spans="8:8" x14ac:dyDescent="0.25">
      <c r="H17" s="46"/>
    </row>
    <row r="18" spans="8:8" x14ac:dyDescent="0.25">
      <c r="H18" s="47"/>
    </row>
  </sheetData>
  <mergeCells count="5">
    <mergeCell ref="B16:G16"/>
    <mergeCell ref="D9:D14"/>
    <mergeCell ref="B1:C1"/>
    <mergeCell ref="B8:H8"/>
    <mergeCell ref="B15:G15"/>
  </mergeCells>
  <phoneticPr fontId="17" type="noConversion"/>
  <hyperlinks>
    <hyperlink ref="C4" r:id="rId1" tooltip="mailto:chelsea.ye@ubs-cn.com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topLeftCell="A7" workbookViewId="0">
      <selection activeCell="J16" sqref="J16"/>
    </sheetView>
  </sheetViews>
  <sheetFormatPr defaultColWidth="8.6640625" defaultRowHeight="15" x14ac:dyDescent="0.25"/>
  <cols>
    <col min="2" max="2" width="31.33203125" customWidth="1"/>
    <col min="3" max="3" width="44.9140625" customWidth="1"/>
    <col min="8" max="8" width="11.08203125"/>
  </cols>
  <sheetData>
    <row r="1" spans="1:9" ht="16.5" x14ac:dyDescent="0.25">
      <c r="B1" s="99" t="s">
        <v>0</v>
      </c>
      <c r="C1" s="99"/>
      <c r="D1" s="4"/>
      <c r="E1" s="4"/>
      <c r="F1" s="4"/>
      <c r="G1" s="4"/>
      <c r="H1" s="4"/>
    </row>
    <row r="2" spans="1:9" ht="16.5" x14ac:dyDescent="0.45">
      <c r="B2" s="5" t="s">
        <v>1</v>
      </c>
      <c r="C2" s="6" t="s">
        <v>2</v>
      </c>
      <c r="D2" s="7"/>
      <c r="E2" s="8"/>
      <c r="F2" s="8"/>
      <c r="G2" s="9"/>
      <c r="H2" s="9"/>
    </row>
    <row r="3" spans="1:9" ht="16.5" x14ac:dyDescent="0.45">
      <c r="B3" s="5" t="s">
        <v>3</v>
      </c>
      <c r="C3" s="6" t="s">
        <v>4</v>
      </c>
      <c r="D3" s="10"/>
      <c r="E3" s="8"/>
      <c r="F3" s="8"/>
      <c r="G3" s="9"/>
      <c r="H3" s="9"/>
    </row>
    <row r="4" spans="1:9" ht="16.5" x14ac:dyDescent="0.25">
      <c r="B4" s="11" t="s">
        <v>5</v>
      </c>
      <c r="C4" s="12" t="s">
        <v>6</v>
      </c>
      <c r="D4" s="11"/>
      <c r="E4" s="11"/>
      <c r="F4" s="11"/>
      <c r="G4" s="11"/>
      <c r="H4" s="11"/>
    </row>
    <row r="5" spans="1:9" ht="16.5" x14ac:dyDescent="0.25">
      <c r="B5" s="11" t="s">
        <v>7</v>
      </c>
      <c r="C5" s="13"/>
      <c r="D5" s="11"/>
      <c r="E5" s="11"/>
      <c r="F5" s="11"/>
      <c r="G5" s="11"/>
      <c r="H5" s="11"/>
    </row>
    <row r="6" spans="1:9" ht="16.5" x14ac:dyDescent="0.25">
      <c r="B6" s="14"/>
      <c r="C6" s="14"/>
      <c r="D6" s="14"/>
      <c r="E6" s="14"/>
      <c r="F6" s="14"/>
      <c r="G6" s="14"/>
      <c r="H6" s="14"/>
    </row>
    <row r="7" spans="1:9" ht="99" x14ac:dyDescent="0.25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pans="1:9" x14ac:dyDescent="0.25">
      <c r="B8" s="96" t="s">
        <v>89</v>
      </c>
      <c r="C8" s="97"/>
      <c r="D8" s="97"/>
      <c r="E8" s="97"/>
      <c r="F8" s="97"/>
      <c r="G8" s="97"/>
      <c r="H8" s="98"/>
    </row>
    <row r="9" spans="1:9" x14ac:dyDescent="0.25">
      <c r="B9" s="33" t="s">
        <v>90</v>
      </c>
      <c r="C9" s="34" t="s">
        <v>91</v>
      </c>
      <c r="D9" s="35">
        <v>2021</v>
      </c>
      <c r="E9" s="20">
        <v>500</v>
      </c>
      <c r="F9" s="35" t="s">
        <v>27</v>
      </c>
      <c r="G9" s="36">
        <v>1</v>
      </c>
      <c r="H9" s="23">
        <f t="shared" ref="H9:H12" si="0">E9*G9</f>
        <v>500</v>
      </c>
    </row>
    <row r="10" spans="1:9" x14ac:dyDescent="0.25">
      <c r="B10" s="96" t="s">
        <v>92</v>
      </c>
      <c r="C10" s="97"/>
      <c r="D10" s="97"/>
      <c r="E10" s="97"/>
      <c r="F10" s="97"/>
      <c r="G10" s="97"/>
      <c r="H10" s="98"/>
    </row>
    <row r="11" spans="1:9" x14ac:dyDescent="0.25">
      <c r="B11" s="33" t="s">
        <v>93</v>
      </c>
      <c r="C11" s="108" t="s">
        <v>94</v>
      </c>
      <c r="D11" s="95">
        <v>2021</v>
      </c>
      <c r="E11" s="20">
        <v>300</v>
      </c>
      <c r="F11" s="35" t="s">
        <v>27</v>
      </c>
      <c r="G11" s="36">
        <v>1</v>
      </c>
      <c r="H11" s="23">
        <f t="shared" si="0"/>
        <v>300</v>
      </c>
    </row>
    <row r="12" spans="1:9" x14ac:dyDescent="0.4">
      <c r="A12" s="37"/>
      <c r="B12" s="38" t="s">
        <v>95</v>
      </c>
      <c r="C12" s="109"/>
      <c r="D12" s="95"/>
      <c r="E12" s="20">
        <v>150</v>
      </c>
      <c r="F12" s="35" t="s">
        <v>27</v>
      </c>
      <c r="G12" s="36">
        <v>2</v>
      </c>
      <c r="H12" s="23">
        <f t="shared" si="0"/>
        <v>300</v>
      </c>
      <c r="I12" s="37"/>
    </row>
    <row r="13" spans="1:9" x14ac:dyDescent="0.25">
      <c r="B13" s="87" t="s">
        <v>96</v>
      </c>
      <c r="C13" s="88"/>
      <c r="D13" s="88"/>
      <c r="E13" s="88"/>
      <c r="F13" s="88"/>
      <c r="G13" s="88"/>
      <c r="H13" s="89"/>
    </row>
    <row r="14" spans="1:9" x14ac:dyDescent="0.25">
      <c r="B14" s="33" t="s">
        <v>97</v>
      </c>
      <c r="C14" s="108" t="s">
        <v>91</v>
      </c>
      <c r="D14" s="35">
        <v>2021</v>
      </c>
      <c r="E14" s="20">
        <v>1000</v>
      </c>
      <c r="F14" s="35" t="s">
        <v>27</v>
      </c>
      <c r="G14" s="36">
        <v>1</v>
      </c>
      <c r="H14" s="23">
        <f>E14*G14</f>
        <v>1000</v>
      </c>
    </row>
    <row r="15" spans="1:9" x14ac:dyDescent="0.25">
      <c r="B15" s="33" t="s">
        <v>90</v>
      </c>
      <c r="C15" s="109"/>
      <c r="D15" s="35">
        <v>2021</v>
      </c>
      <c r="E15" s="20">
        <v>500</v>
      </c>
      <c r="F15" s="35" t="s">
        <v>27</v>
      </c>
      <c r="G15" s="36">
        <v>1</v>
      </c>
      <c r="H15" s="23">
        <f>E15*G15</f>
        <v>500</v>
      </c>
    </row>
    <row r="16" spans="1:9" x14ac:dyDescent="0.25">
      <c r="B16" s="90" t="s">
        <v>11</v>
      </c>
      <c r="C16" s="91"/>
      <c r="D16" s="91"/>
      <c r="E16" s="91"/>
      <c r="F16" s="91"/>
      <c r="G16" s="91"/>
      <c r="H16" s="25">
        <f>SUM(H8:H15)</f>
        <v>2600</v>
      </c>
    </row>
  </sheetData>
  <mergeCells count="8">
    <mergeCell ref="B1:C1"/>
    <mergeCell ref="B8:H8"/>
    <mergeCell ref="B10:H10"/>
    <mergeCell ref="B13:H13"/>
    <mergeCell ref="B16:G16"/>
    <mergeCell ref="C11:C12"/>
    <mergeCell ref="C14:C15"/>
    <mergeCell ref="D11:D12"/>
  </mergeCells>
  <phoneticPr fontId="17" type="noConversion"/>
  <hyperlinks>
    <hyperlink ref="C4" r:id="rId1" tooltip="mailto:chelsea.ye@ubs-cn.com" xr:uid="{00000000-0004-0000-0300-000000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1"/>
  <sheetViews>
    <sheetView workbookViewId="0">
      <selection activeCell="H12" sqref="H12"/>
    </sheetView>
  </sheetViews>
  <sheetFormatPr defaultColWidth="8.83203125" defaultRowHeight="15" x14ac:dyDescent="0.25"/>
  <cols>
    <col min="1" max="1" width="5.08203125" style="2" customWidth="1"/>
    <col min="2" max="2" width="26.08203125" customWidth="1"/>
    <col min="3" max="3" width="40.08203125" style="3" customWidth="1"/>
    <col min="4" max="4" width="17.08203125" style="3" customWidth="1"/>
    <col min="5" max="5" width="11" customWidth="1"/>
    <col min="6" max="6" width="8.33203125" customWidth="1"/>
    <col min="7" max="7" width="10.08203125" style="2" customWidth="1"/>
    <col min="8" max="8" width="14.83203125" style="2" customWidth="1"/>
  </cols>
  <sheetData>
    <row r="1" spans="2:8" ht="37.5" customHeight="1" x14ac:dyDescent="0.25">
      <c r="B1" s="99" t="s">
        <v>0</v>
      </c>
      <c r="C1" s="99"/>
      <c r="D1" s="4"/>
      <c r="E1" s="4"/>
      <c r="F1" s="4"/>
      <c r="G1" s="4"/>
      <c r="H1" s="4"/>
    </row>
    <row r="2" spans="2:8" ht="16.5" x14ac:dyDescent="0.4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4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2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 x14ac:dyDescent="0.25">
      <c r="B5" s="11" t="s">
        <v>7</v>
      </c>
      <c r="C5" s="13"/>
      <c r="D5" s="11"/>
      <c r="E5" s="11"/>
      <c r="F5" s="11"/>
      <c r="G5" s="11"/>
      <c r="H5" s="11"/>
    </row>
    <row r="6" spans="2:8" s="1" customFormat="1" ht="16.5" customHeight="1" x14ac:dyDescent="0.2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25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pans="2:8" ht="33.75" customHeight="1" x14ac:dyDescent="0.25">
      <c r="B8" s="110" t="s">
        <v>98</v>
      </c>
      <c r="C8" s="97"/>
      <c r="D8" s="97"/>
      <c r="E8" s="97"/>
      <c r="F8" s="97"/>
      <c r="G8" s="97"/>
      <c r="H8" s="98"/>
    </row>
    <row r="9" spans="2:8" x14ac:dyDescent="0.25">
      <c r="B9" s="19" t="s">
        <v>99</v>
      </c>
      <c r="C9" s="111" t="s">
        <v>100</v>
      </c>
      <c r="D9" s="113">
        <v>2021</v>
      </c>
      <c r="E9" s="20">
        <v>550</v>
      </c>
      <c r="F9" s="21" t="s">
        <v>101</v>
      </c>
      <c r="G9" s="22">
        <v>15</v>
      </c>
      <c r="H9" s="23">
        <f>E9*G9</f>
        <v>8250</v>
      </c>
    </row>
    <row r="10" spans="2:8" x14ac:dyDescent="0.25">
      <c r="B10" s="19" t="s">
        <v>102</v>
      </c>
      <c r="C10" s="112"/>
      <c r="D10" s="114"/>
      <c r="E10" s="20">
        <v>400</v>
      </c>
      <c r="F10" s="21" t="s">
        <v>101</v>
      </c>
      <c r="G10" s="22">
        <v>15</v>
      </c>
      <c r="H10" s="23">
        <f>E10*G10</f>
        <v>6000</v>
      </c>
    </row>
    <row r="11" spans="2:8" x14ac:dyDescent="0.25">
      <c r="B11" s="24" t="s">
        <v>103</v>
      </c>
      <c r="C11" s="112"/>
      <c r="D11" s="114"/>
      <c r="E11" s="20">
        <v>400</v>
      </c>
      <c r="F11" s="21" t="s">
        <v>101</v>
      </c>
      <c r="G11" s="22">
        <v>25</v>
      </c>
      <c r="H11" s="23">
        <f>E11*G11</f>
        <v>10000</v>
      </c>
    </row>
    <row r="12" spans="2:8" x14ac:dyDescent="0.25">
      <c r="B12" s="90" t="s">
        <v>11</v>
      </c>
      <c r="C12" s="91"/>
      <c r="D12" s="91"/>
      <c r="E12" s="91"/>
      <c r="F12" s="91"/>
      <c r="G12" s="91"/>
      <c r="H12" s="25">
        <f>SUM(H9:H11)</f>
        <v>24250</v>
      </c>
    </row>
    <row r="16" spans="2:8" x14ac:dyDescent="0.4">
      <c r="B16" s="26"/>
      <c r="C16" s="27"/>
      <c r="D16" s="27"/>
      <c r="E16" s="28"/>
    </row>
    <row r="17" spans="2:5" x14ac:dyDescent="0.25">
      <c r="B17" s="29"/>
      <c r="C17" s="30"/>
      <c r="D17" s="30"/>
      <c r="E17" s="31"/>
    </row>
    <row r="18" spans="2:5" x14ac:dyDescent="0.25">
      <c r="B18" s="29"/>
      <c r="C18" s="30"/>
      <c r="D18" s="30"/>
      <c r="E18" s="31"/>
    </row>
    <row r="19" spans="2:5" x14ac:dyDescent="0.25">
      <c r="B19" s="29"/>
      <c r="C19" s="30"/>
      <c r="D19" s="30"/>
      <c r="E19" s="31"/>
    </row>
    <row r="20" spans="2:5" x14ac:dyDescent="0.25">
      <c r="B20" s="29"/>
      <c r="C20" s="30"/>
      <c r="D20" s="30"/>
      <c r="E20" s="31"/>
    </row>
    <row r="21" spans="2:5" x14ac:dyDescent="0.25">
      <c r="B21" s="29"/>
      <c r="C21" s="32"/>
      <c r="D21" s="32"/>
      <c r="E21" s="31"/>
    </row>
  </sheetData>
  <mergeCells count="5">
    <mergeCell ref="B1:C1"/>
    <mergeCell ref="B8:H8"/>
    <mergeCell ref="B12:G12"/>
    <mergeCell ref="C9:C11"/>
    <mergeCell ref="D9:D11"/>
  </mergeCells>
  <phoneticPr fontId="17" type="noConversion"/>
  <hyperlinks>
    <hyperlink ref="C4" r:id="rId1" tooltip="mailto:chelsea.ye@ubs-cn.com" xr:uid="{00000000-0004-0000-04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Medical</vt:lpstr>
      <vt:lpstr>Video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2021-01-08T06:16:00Z</cp:lastPrinted>
  <dcterms:created xsi:type="dcterms:W3CDTF">2016-06-29T09:42:00Z</dcterms:created>
  <dcterms:modified xsi:type="dcterms:W3CDTF">2023-05-22T08:01:11Z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D7D9A11957704420881C4533A613758A</vt:lpwstr>
  </property>
</Properties>
</file>