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<sst xmlns="http://schemas.openxmlformats.org/spreadsheetml/2006/main" count="190" uniqueCount="116">
  <si>
    <t>医学类需求-报价-结算单</t>
  </si>
  <si>
    <t>项目名称</t>
  </si>
  <si>
    <t>路优泰幻灯（指南、患教）</t>
  </si>
  <si>
    <t>需求时间/项目时间段</t>
  </si>
  <si>
    <t>2025年9月26日-2025年10月31日</t>
  </si>
  <si>
    <t>供应商</t>
  </si>
  <si>
    <t>上海麦田公共关系咨询有限公司</t>
  </si>
  <si>
    <t>是否优选供应商</t>
  </si>
  <si>
    <t>是</t>
  </si>
  <si>
    <t>产品品牌</t>
  </si>
  <si>
    <t>路优泰</t>
  </si>
  <si>
    <t>预算</t>
  </si>
  <si>
    <t>供应商联系人</t>
  </si>
  <si>
    <t>lvy</t>
  </si>
  <si>
    <t>供应商联系方式</t>
  </si>
  <si>
    <t>需求人</t>
  </si>
  <si>
    <t>刘倩钰</t>
  </si>
  <si>
    <t>紧急程度/高中低</t>
  </si>
  <si>
    <t>高</t>
  </si>
  <si>
    <t>报价时间</t>
  </si>
  <si>
    <t>2025.9.28</t>
  </si>
  <si>
    <t>结算时间</t>
  </si>
  <si>
    <t>2025.11.20</t>
  </si>
  <si>
    <t>使用人需求填写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</si>
  <si>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</si>
  <si>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</si>
  <si>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</si>
  <si>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</si>
  <si>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</si>
  <si>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</si>
  <si>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</si>
  <si>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</si>
  <si>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</si>
  <si>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</si>
  <si>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</si>
  <si>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</si>
  <si>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</si>
  <si>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</si>
  <si>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</si>
  <si>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</si>
  <si>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</si>
  <si>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1、35页左右；2、《2025抑郁障碍防治指南》治疗环节进行深度解读；</t>
  </si>
  <si>
    <t>页</t>
  </si>
  <si>
    <t>1、患教幻灯
大纲：10月15日
初稿：10月22日
定稿：10月29日</t>
  </si>
  <si>
    <t>Y</t>
  </si>
  <si>
    <t>数量预估，按实际结算</t>
  </si>
  <si>
    <t>幻灯片框架</t>
  </si>
  <si>
    <t>幻灯片思路大纲及框架设计</t>
  </si>
  <si>
    <t>套</t>
  </si>
  <si>
    <t>供应商新增</t>
  </si>
  <si>
    <t>文献检索</t>
  </si>
  <si>
    <t>中文文献检索</t>
  </si>
  <si>
    <t>关键词</t>
  </si>
  <si>
    <t>篇</t>
  </si>
  <si>
    <t>英文文献检索</t>
  </si>
  <si>
    <t>幻灯片解说词（中文）</t>
  </si>
  <si>
    <t>包括医学编辑及适量文献检索，整理，排版，完稿</t>
  </si>
  <si>
    <t>张</t>
  </si>
  <si>
    <t>患教幻灯</t>
  </si>
  <si>
    <t>1、30-35页左右；2、围绕18-24岁在校学生、职场人士的情绪&amp;睡眠管理，药物治疗部分插入路优泰相关介绍</t>
  </si>
  <si>
    <t>2、专家幻灯
大纲：10月17日
初稿：10月24日
定稿：10月31日</t>
  </si>
  <si>
    <t>以上需求可自行添加行，如有特别要求，请在此处说明，或在备注说明</t>
  </si>
  <si>
    <t>需求项目汇总描述</t>
  </si>
  <si>
    <t>报价</t>
  </si>
  <si>
    <t>结算项目汇总描述</t>
  </si>
  <si>
    <t>幻灯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</si>
  <si>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</si>
  <si>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</si>
  <si>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</si>
  <si>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</si>
  <si>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</si>
  <si>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</si>
  <si>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</si>
  <si>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软文撰写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</si>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</sst>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_ * #,##0_ ;_ * \-#,##0_ ;_ * &quot;-&quot;??_ ;_ @_ "/>
  </numFmts>
  <fonts count="32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sz val="10"/>
      <name val="等线"/>
      <charset val="134"/>
      <scheme val="minor"/>
    </font>
    <font>
      <sz val="10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/>
      <right style="thin">
        <color theme="4" tint="0.399975585192419"/>
      </right>
      <top/>
      <bottom/>
      <diagonal/>
    </border>
    <border>
      <left/>
      <right/>
      <top style="thin">
        <color theme="4" tint="0.399975585192419"/>
      </top>
      <bottom/>
      <diagonal/>
    </border>
    <border>
      <left/>
      <right style="thin">
        <color theme="4" tint="0.399975585192419"/>
      </right>
      <top style="thin">
        <color theme="4" tint="0.399975585192419"/>
      </top>
      <bottom/>
      <diagonal/>
    </border>
    <border>
      <left/>
      <right/>
      <top style="thin">
        <color theme="4" tint="0.399975585192419"/>
      </top>
      <bottom style="thin">
        <color theme="4" tint="0.399975585192419"/>
      </bottom>
      <diagonal/>
    </border>
    <border>
      <left/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34" applyNumberFormat="0" applyAlignment="0" applyProtection="0">
      <alignment vertical="center"/>
    </xf>
    <xf numFmtId="0" fontId="21" fillId="9" borderId="35" applyNumberFormat="0" applyAlignment="0" applyProtection="0">
      <alignment vertical="center"/>
    </xf>
    <xf numFmtId="0" fontId="22" fillId="9" borderId="34" applyNumberFormat="0" applyAlignment="0" applyProtection="0">
      <alignment vertical="center"/>
    </xf>
    <xf numFmtId="0" fontId="23" fillId="10" borderId="36" applyNumberFormat="0" applyAlignment="0" applyProtection="0">
      <alignment vertical="center"/>
    </xf>
    <xf numFmtId="0" fontId="24" fillId="0" borderId="37" applyNumberFormat="0" applyFill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0" borderId="0"/>
  </cellStyleXfs>
  <cellXfs count="109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0" fillId="3" borderId="2" xfId="0" applyFill="1" applyBorder="1"/>
    <xf numFmtId="0" fontId="0" fillId="3" borderId="3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0" fontId="0" fillId="4" borderId="11" xfId="0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0" fillId="4" borderId="14" xfId="0" applyFill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6" fillId="0" borderId="13" xfId="6" applyFont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0" fillId="4" borderId="17" xfId="0" applyFill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7" fillId="0" borderId="13" xfId="1" applyNumberFormat="1" applyFont="1" applyFill="1" applyBorder="1" applyAlignment="1">
      <alignment vertical="center"/>
    </xf>
    <xf numFmtId="177" fontId="8" fillId="0" borderId="13" xfId="1" applyNumberFormat="1" applyFont="1" applyFill="1" applyBorder="1" applyAlignment="1">
      <alignment vertical="center" wrapText="1"/>
    </xf>
    <xf numFmtId="0" fontId="0" fillId="0" borderId="10" xfId="0" applyFont="1" applyFill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176" fontId="0" fillId="0" borderId="23" xfId="0" applyNumberFormat="1" applyFont="1" applyFill="1" applyBorder="1" applyAlignment="1">
      <alignment horizontal="left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0" borderId="13" xfId="0" applyNumberFormat="1" applyFont="1" applyBorder="1" applyAlignment="1">
      <alignment horizontal="center" vertical="center"/>
    </xf>
    <xf numFmtId="177" fontId="8" fillId="0" borderId="13" xfId="1" applyNumberFormat="1" applyFont="1" applyFill="1" applyBorder="1" applyAlignment="1">
      <alignment horizontal="left" vertical="center"/>
    </xf>
    <xf numFmtId="0" fontId="2" fillId="0" borderId="14" xfId="0" applyFont="1" applyBorder="1" applyAlignment="1">
      <alignment vertical="center" wrapText="1"/>
    </xf>
    <xf numFmtId="0" fontId="0" fillId="0" borderId="25" xfId="0" applyBorder="1" applyAlignment="1">
      <alignment vertical="center"/>
    </xf>
    <xf numFmtId="0" fontId="0" fillId="0" borderId="13" xfId="0" applyBorder="1" applyAlignment="1">
      <alignment vertical="center"/>
    </xf>
    <xf numFmtId="176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left" vertical="center"/>
    </xf>
    <xf numFmtId="176" fontId="0" fillId="0" borderId="26" xfId="0" applyNumberFormat="1" applyBorder="1"/>
    <xf numFmtId="0" fontId="0" fillId="0" borderId="25" xfId="0" applyBorder="1"/>
    <xf numFmtId="176" fontId="0" fillId="0" borderId="12" xfId="0" applyNumberFormat="1" applyBorder="1"/>
    <xf numFmtId="0" fontId="3" fillId="0" borderId="0" xfId="0" applyFont="1" applyAlignment="1">
      <alignment horizontal="center"/>
    </xf>
    <xf numFmtId="49" fontId="9" fillId="5" borderId="9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176" fontId="3" fillId="0" borderId="0" xfId="0" applyNumberFormat="1" applyFont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176" fontId="9" fillId="0" borderId="14" xfId="1" applyNumberFormat="1" applyFont="1" applyBorder="1" applyAlignment="1"/>
    <xf numFmtId="43" fontId="9" fillId="0" borderId="14" xfId="1" applyFont="1" applyBorder="1" applyAlignment="1"/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9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9" fillId="0" borderId="12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43" fontId="11" fillId="0" borderId="17" xfId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8B9C0CA8-ACA2-4DB0-B7A2-E71089F7E4F8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" y="224790"/>
          <a:ext cx="1568450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xmlns:etc="http://www.wps.cn/officeDocument/2017/etCustomData" ref="B3:H16" etc:filterBottomFollowUsedRange="0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27"/>
  <sheetViews>
    <sheetView tabSelected="1" zoomScale="73" zoomScaleNormal="73" workbookViewId="0">
      <selection activeCell="O18" sqref="O18"/>
    </sheetView>
  </sheetViews>
  <sheetFormatPr defaultColWidth="9" defaultRowHeight="14"/>
  <cols>
    <col min="2" max="2" width="10.3333333333333" style="14" customWidth="1"/>
    <col min="3" max="3" width="17.25" customWidth="1"/>
    <col min="4" max="4" width="23.5" customWidth="1"/>
    <col min="5" max="5" width="52.0833333333333" customWidth="1"/>
    <col min="6" max="7" width="5.25" customWidth="1"/>
    <col min="8" max="8" width="21.5" customWidth="1"/>
    <col min="9" max="9" width="13" style="15" customWidth="1"/>
    <col min="10" max="10" width="12" style="15" customWidth="1"/>
    <col min="11" max="11" width="13.5833333333333" customWidth="1"/>
    <col min="12" max="12" width="19.0083333333333" customWidth="1"/>
    <col min="13" max="13" width="14.05" style="15" customWidth="1"/>
    <col min="14" max="14" width="11.3333333333333" customWidth="1"/>
    <col min="15" max="15" width="9.83333333333333" style="15" customWidth="1"/>
    <col min="16" max="16" width="12.8333333333333" customWidth="1"/>
    <col min="17" max="17" width="16" customWidth="1"/>
  </cols>
  <sheetData>
    <row r="1" ht="14.75"/>
    <row r="2" ht="57.75" customHeight="1" spans="2:17">
      <c r="B2" s="16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8"/>
    </row>
    <row r="3" s="10" customFormat="1" ht="23.15" customHeight="1" spans="2:17">
      <c r="B3" s="19" t="s">
        <v>1</v>
      </c>
      <c r="C3" s="20" t="s">
        <v>2</v>
      </c>
      <c r="D3" s="20"/>
      <c r="E3" s="21" t="s">
        <v>3</v>
      </c>
      <c r="F3" s="20" t="s">
        <v>4</v>
      </c>
      <c r="G3" s="20"/>
      <c r="H3" s="22"/>
      <c r="I3" s="19" t="s">
        <v>5</v>
      </c>
      <c r="J3" s="23"/>
      <c r="K3" s="24" t="s">
        <v>6</v>
      </c>
      <c r="L3" s="24"/>
      <c r="M3" s="23" t="s">
        <v>7</v>
      </c>
      <c r="N3" s="23"/>
      <c r="O3" s="25" t="s">
        <v>8</v>
      </c>
      <c r="P3" s="26"/>
      <c r="Q3" s="27"/>
    </row>
    <row r="4" s="10" customFormat="1" ht="23.15" customHeight="1" spans="2:17">
      <c r="B4" s="28" t="s">
        <v>9</v>
      </c>
      <c r="C4" s="29" t="s">
        <v>10</v>
      </c>
      <c r="D4" s="29"/>
      <c r="E4" s="30" t="s">
        <v>11</v>
      </c>
      <c r="F4" s="29"/>
      <c r="G4" s="29"/>
      <c r="H4" s="31"/>
      <c r="I4" s="28" t="s">
        <v>12</v>
      </c>
      <c r="J4" s="32"/>
      <c r="K4" s="33" t="s">
        <v>13</v>
      </c>
      <c r="L4" s="34"/>
      <c r="M4" s="32" t="s">
        <v>14</v>
      </c>
      <c r="N4" s="32"/>
      <c r="O4" s="35">
        <v>19398702003</v>
      </c>
      <c r="P4" s="35"/>
      <c r="Q4" s="36"/>
    </row>
    <row r="5" s="10" customFormat="1" ht="20.25" customHeight="1" spans="2:17">
      <c r="B5" s="37" t="s">
        <v>15</v>
      </c>
      <c r="C5" s="38" t="s">
        <v>16</v>
      </c>
      <c r="D5" s="38"/>
      <c r="E5" s="39" t="s">
        <v>17</v>
      </c>
      <c r="F5" s="38" t="s">
        <v>18</v>
      </c>
      <c r="G5" s="38"/>
      <c r="H5" s="40"/>
      <c r="I5" s="37" t="s">
        <v>19</v>
      </c>
      <c r="J5" s="41"/>
      <c r="K5" s="42" t="s">
        <v>20</v>
      </c>
      <c r="L5" s="42"/>
      <c r="M5" s="41" t="s">
        <v>21</v>
      </c>
      <c r="N5" s="41"/>
      <c r="O5" s="43" t="s">
        <v>22</v>
      </c>
      <c r="P5" s="43"/>
      <c r="Q5" s="44"/>
    </row>
    <row r="6" s="10" customFormat="1" ht="51.75" customHeight="1" spans="2:17">
      <c r="B6" s="45" t="s">
        <v>23</v>
      </c>
      <c r="C6" s="46"/>
      <c r="D6" s="46"/>
      <c r="E6" s="46"/>
      <c r="F6" s="46"/>
      <c r="G6" s="46"/>
      <c r="H6" s="47"/>
      <c r="I6" s="48" t="s">
        <v>24</v>
      </c>
      <c r="J6" s="49"/>
      <c r="K6" s="49"/>
      <c r="L6" s="50"/>
      <c r="M6" s="51" t="s">
        <v>25</v>
      </c>
      <c r="N6" s="52"/>
      <c r="O6" s="52"/>
      <c r="P6" s="52"/>
      <c r="Q6" s="53"/>
    </row>
    <row r="7" ht="22.5" customHeight="1" spans="2:17">
      <c r="B7" s="54" t="s">
        <v>26</v>
      </c>
      <c r="C7" s="55" t="s">
        <v>27</v>
      </c>
      <c r="D7" s="55" t="s">
        <v>28</v>
      </c>
      <c r="E7" s="55" t="s">
        <v>29</v>
      </c>
      <c r="F7" s="55" t="s">
        <v>30</v>
      </c>
      <c r="G7" s="55" t="s">
        <v>31</v>
      </c>
      <c r="H7" s="56" t="s">
        <v>32</v>
      </c>
      <c r="I7" s="57" t="s">
        <v>33</v>
      </c>
      <c r="J7" s="58" t="s">
        <v>34</v>
      </c>
      <c r="K7" s="55" t="s">
        <v>35</v>
      </c>
      <c r="L7" s="59" t="s">
        <v>36</v>
      </c>
      <c r="M7" s="57" t="s">
        <v>33</v>
      </c>
      <c r="N7" s="55" t="s">
        <v>37</v>
      </c>
      <c r="O7" s="58" t="s">
        <v>34</v>
      </c>
      <c r="P7" s="55" t="s">
        <v>35</v>
      </c>
      <c r="Q7" s="59" t="s">
        <v>38</v>
      </c>
    </row>
    <row r="8" s="11" customFormat="1" ht="42" customHeight="1" spans="2:17">
      <c r="B8" s="60">
        <v>3</v>
      </c>
      <c r="C8" s="24" t="s">
        <v>39</v>
      </c>
      <c r="D8" s="61" t="s">
        <v>40</v>
      </c>
      <c r="E8" s="62" t="s">
        <v>41</v>
      </c>
      <c r="F8" s="63" t="s">
        <v>42</v>
      </c>
      <c r="G8" s="64">
        <v>35</v>
      </c>
      <c r="H8" s="65" t="s">
        <v>43</v>
      </c>
      <c r="I8" s="66">
        <v>400</v>
      </c>
      <c r="J8" s="67">
        <f>G8*I8</f>
        <v>14000</v>
      </c>
      <c r="K8" s="68" t="s">
        <v>44</v>
      </c>
      <c r="L8" s="69" t="s">
        <v>45</v>
      </c>
      <c r="M8" s="66">
        <v>400</v>
      </c>
      <c r="N8" s="68"/>
      <c r="O8" s="67">
        <f>M8*N8</f>
        <v>0</v>
      </c>
      <c r="P8" s="68" t="s">
        <v>44</v>
      </c>
      <c r="Q8" s="70"/>
    </row>
    <row r="9" s="12" customFormat="1" ht="21.65" customHeight="1" spans="2:17">
      <c r="B9" s="60">
        <v>4</v>
      </c>
      <c r="C9" s="24" t="s">
        <v>39</v>
      </c>
      <c r="D9" s="24" t="s">
        <v>46</v>
      </c>
      <c r="E9" s="71" t="s">
        <v>47</v>
      </c>
      <c r="F9" s="63" t="s">
        <v>48</v>
      </c>
      <c r="G9" s="64">
        <v>1</v>
      </c>
      <c r="H9" s="72" t="s">
        <v>49</v>
      </c>
      <c r="I9" s="66">
        <v>2000</v>
      </c>
      <c r="J9" s="67">
        <f t="shared" ref="J9:J17" si="0">G9*I9</f>
        <v>2000</v>
      </c>
      <c r="K9" s="68" t="s">
        <v>44</v>
      </c>
      <c r="L9" s="73"/>
      <c r="M9" s="66">
        <v>2000</v>
      </c>
      <c r="N9" s="74"/>
      <c r="O9" s="67">
        <f>M9*N9</f>
        <v>0</v>
      </c>
      <c r="P9" s="74" t="s">
        <v>44</v>
      </c>
      <c r="Q9" s="75"/>
    </row>
    <row r="10" s="12" customFormat="1" ht="33" customHeight="1" spans="2:17">
      <c r="B10" s="60">
        <v>5</v>
      </c>
      <c r="C10" s="24" t="s">
        <v>50</v>
      </c>
      <c r="D10" s="24" t="s">
        <v>51</v>
      </c>
      <c r="E10" s="71" t="s">
        <v>52</v>
      </c>
      <c r="F10" s="63" t="s">
        <v>53</v>
      </c>
      <c r="G10" s="64">
        <v>35</v>
      </c>
      <c r="H10" s="72" t="s">
        <v>49</v>
      </c>
      <c r="I10" s="66">
        <v>15</v>
      </c>
      <c r="J10" s="67">
        <f t="shared" si="0"/>
        <v>525</v>
      </c>
      <c r="K10" s="68" t="s">
        <v>44</v>
      </c>
      <c r="L10" s="69" t="s">
        <v>45</v>
      </c>
      <c r="M10" s="66">
        <v>15</v>
      </c>
      <c r="N10" s="74"/>
      <c r="O10" s="67">
        <f>M10*N10</f>
        <v>0</v>
      </c>
      <c r="P10" s="74" t="s">
        <v>44</v>
      </c>
      <c r="Q10" s="75"/>
    </row>
    <row r="11" s="12" customFormat="1" ht="33.75" customHeight="1" spans="2:17">
      <c r="B11" s="60">
        <v>6</v>
      </c>
      <c r="C11" s="24" t="s">
        <v>50</v>
      </c>
      <c r="D11" s="24" t="s">
        <v>54</v>
      </c>
      <c r="E11" s="71" t="s">
        <v>52</v>
      </c>
      <c r="F11" s="63" t="s">
        <v>53</v>
      </c>
      <c r="G11" s="64">
        <v>35</v>
      </c>
      <c r="H11" s="72" t="s">
        <v>49</v>
      </c>
      <c r="I11" s="66">
        <v>20</v>
      </c>
      <c r="J11" s="67">
        <f t="shared" si="0"/>
        <v>700</v>
      </c>
      <c r="K11" s="68" t="s">
        <v>44</v>
      </c>
      <c r="L11" s="69" t="s">
        <v>45</v>
      </c>
      <c r="M11" s="66">
        <v>20</v>
      </c>
      <c r="N11" s="74"/>
      <c r="O11" s="67">
        <f>M11*N11</f>
        <v>0</v>
      </c>
      <c r="P11" s="74" t="s">
        <v>44</v>
      </c>
      <c r="Q11" s="75"/>
    </row>
    <row r="12" s="12" customFormat="1" ht="14.75" spans="2:17">
      <c r="B12" s="60">
        <v>7</v>
      </c>
      <c r="C12" s="24" t="s">
        <v>39</v>
      </c>
      <c r="D12" s="24" t="s">
        <v>55</v>
      </c>
      <c r="E12" s="71" t="s">
        <v>56</v>
      </c>
      <c r="F12" s="63" t="s">
        <v>57</v>
      </c>
      <c r="G12" s="64">
        <v>35</v>
      </c>
      <c r="H12" s="72" t="s">
        <v>49</v>
      </c>
      <c r="I12" s="66">
        <v>40</v>
      </c>
      <c r="J12" s="67">
        <f t="shared" si="0"/>
        <v>1400</v>
      </c>
      <c r="K12" s="68" t="s">
        <v>44</v>
      </c>
      <c r="L12" s="69" t="s">
        <v>45</v>
      </c>
      <c r="M12" s="66">
        <v>40</v>
      </c>
      <c r="N12" s="74"/>
      <c r="O12" s="76">
        <f>N12*M12</f>
        <v>0</v>
      </c>
      <c r="P12" s="74" t="s">
        <v>44</v>
      </c>
      <c r="Q12" s="75"/>
    </row>
    <row r="13" s="12" customFormat="1" ht="52.75" spans="2:17">
      <c r="B13" s="60">
        <v>4</v>
      </c>
      <c r="C13" s="24" t="s">
        <v>39</v>
      </c>
      <c r="D13" s="77" t="s">
        <v>58</v>
      </c>
      <c r="E13" s="62" t="s">
        <v>59</v>
      </c>
      <c r="F13" s="63" t="s">
        <v>42</v>
      </c>
      <c r="G13" s="64">
        <v>35</v>
      </c>
      <c r="H13" s="78" t="s">
        <v>60</v>
      </c>
      <c r="I13" s="66">
        <v>300</v>
      </c>
      <c r="J13" s="67">
        <f t="shared" si="0"/>
        <v>10500</v>
      </c>
      <c r="K13" s="68" t="s">
        <v>44</v>
      </c>
      <c r="L13" s="69" t="s">
        <v>45</v>
      </c>
      <c r="M13" s="66">
        <v>300</v>
      </c>
      <c r="N13" s="74"/>
      <c r="O13" s="76">
        <f>N13*M13</f>
        <v>0</v>
      </c>
      <c r="P13" s="74" t="s">
        <v>44</v>
      </c>
      <c r="Q13" s="75"/>
    </row>
    <row r="14" s="10" customFormat="1" ht="14.75" spans="2:17">
      <c r="B14" s="60">
        <v>5</v>
      </c>
      <c r="C14" s="24" t="s">
        <v>39</v>
      </c>
      <c r="D14" s="24" t="s">
        <v>46</v>
      </c>
      <c r="E14" s="71" t="s">
        <v>47</v>
      </c>
      <c r="F14" s="63" t="s">
        <v>48</v>
      </c>
      <c r="G14" s="64">
        <v>1</v>
      </c>
      <c r="H14" s="72" t="s">
        <v>49</v>
      </c>
      <c r="I14" s="66">
        <v>2000</v>
      </c>
      <c r="J14" s="67">
        <f t="shared" si="0"/>
        <v>2000</v>
      </c>
      <c r="K14" s="68" t="s">
        <v>44</v>
      </c>
      <c r="L14" s="79"/>
      <c r="M14" s="66">
        <v>2000</v>
      </c>
      <c r="N14" s="80"/>
      <c r="O14" s="81">
        <f>M14*N14</f>
        <v>0</v>
      </c>
      <c r="P14" s="80" t="s">
        <v>44</v>
      </c>
      <c r="Q14" s="82"/>
    </row>
    <row r="15" ht="14.75" spans="2:17">
      <c r="B15" s="60">
        <v>6</v>
      </c>
      <c r="C15" s="24" t="s">
        <v>50</v>
      </c>
      <c r="D15" s="24" t="s">
        <v>51</v>
      </c>
      <c r="E15" s="71" t="s">
        <v>52</v>
      </c>
      <c r="F15" s="63" t="s">
        <v>53</v>
      </c>
      <c r="G15" s="64">
        <v>35</v>
      </c>
      <c r="H15" s="72" t="s">
        <v>49</v>
      </c>
      <c r="I15" s="66">
        <v>15</v>
      </c>
      <c r="J15" s="67">
        <f t="shared" si="0"/>
        <v>525</v>
      </c>
      <c r="K15" s="68" t="s">
        <v>44</v>
      </c>
      <c r="L15" s="69" t="s">
        <v>45</v>
      </c>
      <c r="M15" s="66">
        <v>15</v>
      </c>
      <c r="N15" s="83"/>
      <c r="O15" s="81">
        <f>M15*N15</f>
        <v>0</v>
      </c>
      <c r="P15" s="83" t="s">
        <v>44</v>
      </c>
      <c r="Q15" s="84"/>
    </row>
    <row r="16" ht="14.75" spans="2:17">
      <c r="B16" s="60">
        <v>7</v>
      </c>
      <c r="C16" s="24" t="s">
        <v>50</v>
      </c>
      <c r="D16" s="24" t="s">
        <v>54</v>
      </c>
      <c r="E16" s="71" t="s">
        <v>52</v>
      </c>
      <c r="F16" s="63" t="s">
        <v>53</v>
      </c>
      <c r="G16" s="64">
        <v>35</v>
      </c>
      <c r="H16" s="72" t="s">
        <v>49</v>
      </c>
      <c r="I16" s="66">
        <v>20</v>
      </c>
      <c r="J16" s="67">
        <f t="shared" si="0"/>
        <v>700</v>
      </c>
      <c r="K16" s="68" t="s">
        <v>44</v>
      </c>
      <c r="L16" s="69" t="s">
        <v>45</v>
      </c>
      <c r="M16" s="66">
        <v>20</v>
      </c>
      <c r="N16" s="83"/>
      <c r="O16" s="81">
        <f>M16*N16</f>
        <v>0</v>
      </c>
      <c r="P16" s="83" t="s">
        <v>44</v>
      </c>
      <c r="Q16" s="84"/>
    </row>
    <row r="17" spans="2:17">
      <c r="B17" s="60">
        <v>8</v>
      </c>
      <c r="C17" s="24" t="s">
        <v>39</v>
      </c>
      <c r="D17" s="24" t="s">
        <v>55</v>
      </c>
      <c r="E17" s="71" t="s">
        <v>56</v>
      </c>
      <c r="F17" s="63" t="s">
        <v>57</v>
      </c>
      <c r="G17" s="64">
        <v>35</v>
      </c>
      <c r="H17" s="72" t="s">
        <v>49</v>
      </c>
      <c r="I17" s="66">
        <v>40</v>
      </c>
      <c r="J17" s="67">
        <f t="shared" si="0"/>
        <v>1400</v>
      </c>
      <c r="K17" s="68" t="s">
        <v>44</v>
      </c>
      <c r="L17" s="69" t="s">
        <v>45</v>
      </c>
      <c r="M17" s="66">
        <v>40</v>
      </c>
      <c r="N17" s="83"/>
      <c r="O17" s="81">
        <f>M17*N17</f>
        <v>0</v>
      </c>
      <c r="P17" s="83" t="s">
        <v>44</v>
      </c>
      <c r="Q17" s="84"/>
    </row>
    <row r="18" ht="37.5" customHeight="1" spans="2:17">
      <c r="B18" s="85" t="s">
        <v>61</v>
      </c>
      <c r="C18" s="35"/>
      <c r="D18" s="35"/>
      <c r="E18" s="35"/>
      <c r="F18" s="35"/>
      <c r="G18" s="35"/>
      <c r="H18" s="36"/>
      <c r="I18" s="86"/>
      <c r="J18" s="81"/>
      <c r="K18" s="83"/>
      <c r="L18" s="87"/>
      <c r="M18" s="88"/>
      <c r="N18" s="83"/>
      <c r="O18" s="81"/>
      <c r="P18" s="83"/>
      <c r="Q18" s="84"/>
    </row>
    <row r="19" ht="14.75"/>
    <row r="20" s="13" customFormat="1" ht="14.5" spans="2:17">
      <c r="B20" s="89"/>
      <c r="I20" s="90" t="s">
        <v>26</v>
      </c>
      <c r="J20" s="91" t="s">
        <v>62</v>
      </c>
      <c r="K20" s="91"/>
      <c r="L20" s="92" t="s">
        <v>63</v>
      </c>
      <c r="M20" s="93"/>
      <c r="N20" s="90" t="s">
        <v>26</v>
      </c>
      <c r="O20" s="91" t="s">
        <v>64</v>
      </c>
      <c r="P20" s="91"/>
      <c r="Q20" s="92" t="s">
        <v>63</v>
      </c>
    </row>
    <row r="21" s="13" customFormat="1" ht="14.5" spans="2:17">
      <c r="B21" s="89"/>
      <c r="I21" s="94">
        <v>1</v>
      </c>
      <c r="J21" s="95" t="s">
        <v>65</v>
      </c>
      <c r="K21" s="95"/>
      <c r="L21" s="96">
        <f>SUM(J8:J17)</f>
        <v>33750</v>
      </c>
      <c r="M21" s="93"/>
      <c r="N21" s="94">
        <v>1</v>
      </c>
      <c r="O21" s="95"/>
      <c r="P21" s="95"/>
      <c r="Q21" s="97"/>
    </row>
    <row r="22" s="13" customFormat="1" ht="14.5" spans="2:17">
      <c r="B22" s="89"/>
      <c r="I22" s="94">
        <v>2</v>
      </c>
      <c r="J22" s="95"/>
      <c r="K22" s="95"/>
      <c r="L22" s="96"/>
      <c r="M22" s="93"/>
      <c r="N22" s="94">
        <v>2</v>
      </c>
      <c r="O22" s="95"/>
      <c r="P22" s="95"/>
      <c r="Q22" s="97"/>
    </row>
    <row r="23" s="13" customFormat="1" ht="14.5" spans="2:17">
      <c r="B23" s="89"/>
      <c r="I23" s="94">
        <v>3</v>
      </c>
      <c r="J23" s="95"/>
      <c r="K23" s="95"/>
      <c r="L23" s="97"/>
      <c r="M23" s="93"/>
      <c r="N23" s="94">
        <v>3</v>
      </c>
      <c r="O23" s="95"/>
      <c r="P23" s="95"/>
      <c r="Q23" s="97"/>
    </row>
    <row r="24" s="13" customFormat="1" ht="14.5" spans="2:17">
      <c r="B24" s="89"/>
      <c r="I24" s="98" t="s">
        <v>66</v>
      </c>
      <c r="J24" s="99"/>
      <c r="K24" s="100"/>
      <c r="L24" s="96">
        <f>SUM(L21:L23)</f>
        <v>33750</v>
      </c>
      <c r="M24" s="93"/>
      <c r="N24" s="98" t="s">
        <v>66</v>
      </c>
      <c r="O24" s="99"/>
      <c r="P24" s="100"/>
      <c r="Q24" s="97">
        <f>SUM(Q21:Q23)</f>
        <v>0</v>
      </c>
    </row>
    <row r="25" s="13" customFormat="1" ht="14.5" spans="2:17">
      <c r="B25" s="89"/>
      <c r="I25" s="98" t="s">
        <v>67</v>
      </c>
      <c r="J25" s="100"/>
      <c r="K25" s="101">
        <v>0.06</v>
      </c>
      <c r="L25" s="97">
        <f>L24*K25</f>
        <v>2025</v>
      </c>
      <c r="M25" s="93"/>
      <c r="N25" s="98" t="s">
        <v>67</v>
      </c>
      <c r="O25" s="100"/>
      <c r="P25" s="102"/>
      <c r="Q25" s="97">
        <f>Q24*P25</f>
        <v>0</v>
      </c>
    </row>
    <row r="26" s="13" customFormat="1" ht="14.5" spans="2:17">
      <c r="B26" s="89"/>
      <c r="I26" s="103" t="s">
        <v>68</v>
      </c>
      <c r="J26" s="104"/>
      <c r="K26" s="104"/>
      <c r="L26" s="97">
        <f>L24+L25</f>
        <v>35775</v>
      </c>
      <c r="M26" s="93"/>
      <c r="N26" s="103" t="s">
        <v>68</v>
      </c>
      <c r="O26" s="104"/>
      <c r="P26" s="104"/>
      <c r="Q26" s="97">
        <f>Q24+Q25</f>
        <v>0</v>
      </c>
    </row>
    <row r="27" s="13" customFormat="1" ht="18" customHeight="1" spans="2:17">
      <c r="B27" s="89"/>
      <c r="I27" s="105" t="s">
        <v>69</v>
      </c>
      <c r="J27" s="106"/>
      <c r="K27" s="107"/>
      <c r="L27" s="108">
        <f>K27*L26</f>
        <v>0</v>
      </c>
      <c r="M27" s="93"/>
      <c r="N27" s="105" t="s">
        <v>69</v>
      </c>
      <c r="O27" s="106"/>
      <c r="P27" s="107"/>
      <c r="Q27" s="108">
        <f>P27*Q26</f>
        <v>0</v>
      </c>
    </row>
  </sheetData>
  <mergeCells count="39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8:H18"/>
    <mergeCell ref="J20:K20"/>
    <mergeCell ref="O20:P20"/>
    <mergeCell ref="J21:K21"/>
    <mergeCell ref="O21:P21"/>
    <mergeCell ref="J22:K22"/>
    <mergeCell ref="O22:P22"/>
    <mergeCell ref="J23:K23"/>
    <mergeCell ref="O23:P23"/>
    <mergeCell ref="I24:K24"/>
    <mergeCell ref="N24:P24"/>
    <mergeCell ref="I25:J25"/>
    <mergeCell ref="N25:O25"/>
    <mergeCell ref="I26:K26"/>
    <mergeCell ref="N26:P26"/>
    <mergeCell ref="I27:J27"/>
    <mergeCell ref="N27:O27"/>
  </mergeCells>
  <dataValidations count="3">
    <dataValidation type="list" allowBlank="1" showInputMessage="1" showErrorMessage="1" sqref="D13">
      <formula1>INDIRECT(C15)</formula1>
    </dataValidation>
    <dataValidation type="list" allowBlank="1" showInputMessage="1" showErrorMessage="1" sqref="D9:D12 D14:D17">
      <formula1>INDIRECT(C9)</formula1>
    </dataValidation>
    <dataValidation type="list" allowBlank="1" showInputMessage="1" showErrorMessage="1" sqref="K8:K18 P8:P18">
      <formula1>"Y,N"</formula1>
    </dataValidation>
  </dataValidation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4" outlineLevelCol="7"/>
  <cols>
    <col min="2" max="2" width="23.5" customWidth="1"/>
    <col min="3" max="3" width="17.8333333333333" customWidth="1"/>
    <col min="4" max="4" width="23.5" customWidth="1"/>
    <col min="5" max="5" width="21.3333333333333" customWidth="1"/>
    <col min="6" max="6" width="18.5833333333333" customWidth="1"/>
    <col min="7" max="7" width="30.5" customWidth="1"/>
    <col min="8" max="8" width="10.25" customWidth="1"/>
  </cols>
  <sheetData>
    <row r="3" spans="1:8">
      <c r="A3" t="s">
        <v>70</v>
      </c>
      <c r="B3" s="1" t="s">
        <v>39</v>
      </c>
      <c r="C3" s="1" t="s">
        <v>71</v>
      </c>
      <c r="D3" s="1" t="s">
        <v>50</v>
      </c>
      <c r="E3" s="1" t="s">
        <v>72</v>
      </c>
      <c r="F3" s="1" t="s">
        <v>73</v>
      </c>
      <c r="G3" s="1" t="s">
        <v>74</v>
      </c>
      <c r="H3" s="2" t="s">
        <v>75</v>
      </c>
    </row>
    <row r="4" spans="1:8">
      <c r="A4" t="s">
        <v>76</v>
      </c>
      <c r="B4" s="3" t="s">
        <v>46</v>
      </c>
      <c r="C4" s="3" t="s">
        <v>77</v>
      </c>
      <c r="D4" s="3" t="s">
        <v>78</v>
      </c>
      <c r="E4" s="3" t="s">
        <v>79</v>
      </c>
      <c r="F4" s="3" t="s">
        <v>80</v>
      </c>
      <c r="G4" s="3" t="s">
        <v>81</v>
      </c>
      <c r="H4" s="4" t="s">
        <v>82</v>
      </c>
    </row>
    <row r="5" spans="1:8">
      <c r="B5" s="5" t="s">
        <v>40</v>
      </c>
      <c r="C5" s="5" t="s">
        <v>83</v>
      </c>
      <c r="D5" s="5" t="s">
        <v>51</v>
      </c>
      <c r="E5" s="5" t="s">
        <v>84</v>
      </c>
      <c r="F5" s="5" t="s">
        <v>85</v>
      </c>
      <c r="G5" s="5" t="s">
        <v>86</v>
      </c>
      <c r="H5" s="6" t="s">
        <v>87</v>
      </c>
    </row>
    <row r="6" spans="1:8">
      <c r="B6" s="3" t="s">
        <v>88</v>
      </c>
      <c r="C6" s="3" t="s">
        <v>89</v>
      </c>
      <c r="D6" s="3" t="s">
        <v>54</v>
      </c>
      <c r="E6" s="3" t="s">
        <v>90</v>
      </c>
      <c r="F6" s="3" t="s">
        <v>91</v>
      </c>
      <c r="G6" s="3" t="s">
        <v>92</v>
      </c>
      <c r="H6" s="4" t="s">
        <v>93</v>
      </c>
    </row>
    <row r="7" spans="1:8">
      <c r="B7" s="5" t="s">
        <v>58</v>
      </c>
      <c r="C7" s="5" t="s">
        <v>94</v>
      </c>
      <c r="D7" s="5" t="s">
        <v>95</v>
      </c>
      <c r="E7" s="5" t="s">
        <v>96</v>
      </c>
      <c r="F7" s="5" t="s">
        <v>97</v>
      </c>
      <c r="G7" s="5" t="s">
        <v>98</v>
      </c>
      <c r="H7" s="6" t="s">
        <v>99</v>
      </c>
    </row>
    <row r="8" spans="1:8">
      <c r="B8" s="3" t="s">
        <v>100</v>
      </c>
      <c r="C8" s="3" t="s">
        <v>101</v>
      </c>
      <c r="D8" s="3" t="s">
        <v>102</v>
      </c>
      <c r="E8" s="3"/>
      <c r="F8" s="3" t="s">
        <v>103</v>
      </c>
      <c r="G8" s="3" t="s">
        <v>104</v>
      </c>
      <c r="H8" s="4"/>
    </row>
    <row r="9" spans="1:8">
      <c r="B9" s="5" t="s">
        <v>105</v>
      </c>
      <c r="C9" s="5"/>
      <c r="D9" s="5" t="s">
        <v>106</v>
      </c>
      <c r="E9" s="5"/>
      <c r="F9" s="5" t="s">
        <v>107</v>
      </c>
      <c r="G9" s="5" t="s">
        <v>108</v>
      </c>
      <c r="H9" s="6"/>
    </row>
    <row r="10" spans="1:8">
      <c r="B10" s="3" t="s">
        <v>109</v>
      </c>
      <c r="C10" s="3"/>
      <c r="D10" s="3"/>
      <c r="E10" s="3"/>
      <c r="F10" s="3"/>
      <c r="G10" s="3" t="s">
        <v>110</v>
      </c>
      <c r="H10" s="4"/>
    </row>
    <row r="11" spans="1:8">
      <c r="B11" s="5" t="s">
        <v>111</v>
      </c>
      <c r="C11" s="5"/>
      <c r="D11" s="5"/>
      <c r="E11" s="5"/>
      <c r="F11" s="5"/>
      <c r="G11" s="5"/>
      <c r="H11" s="6"/>
    </row>
    <row r="12" spans="1:8">
      <c r="B12" s="3" t="s">
        <v>112</v>
      </c>
      <c r="C12" s="3"/>
      <c r="D12" s="3"/>
      <c r="E12" s="3"/>
      <c r="F12" s="3"/>
      <c r="G12" s="3"/>
      <c r="H12" s="4"/>
    </row>
    <row r="13" spans="1:8">
      <c r="B13" s="5" t="s">
        <v>55</v>
      </c>
      <c r="C13" s="5"/>
      <c r="D13" s="5"/>
      <c r="E13" s="5"/>
      <c r="F13" s="5"/>
      <c r="G13" s="5"/>
      <c r="H13" s="6"/>
    </row>
    <row r="14" spans="1:8">
      <c r="B14" s="3" t="s">
        <v>113</v>
      </c>
      <c r="C14" s="3"/>
      <c r="D14" s="3"/>
      <c r="E14" s="3"/>
      <c r="F14" s="3"/>
      <c r="G14" s="3"/>
      <c r="H14" s="4"/>
    </row>
    <row r="15" spans="1:8">
      <c r="B15" s="7" t="s">
        <v>114</v>
      </c>
      <c r="C15" s="7"/>
      <c r="D15" s="7"/>
      <c r="E15" s="7"/>
      <c r="F15" s="7"/>
      <c r="G15" s="7"/>
      <c r="H15" s="8"/>
    </row>
    <row r="16" spans="1:8">
      <c r="B16" s="9" t="s">
        <v>115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sarine</cp:lastModifiedBy>
  <dcterms:created xsi:type="dcterms:W3CDTF">2015-06-06T02:19:00Z</dcterms:created>
  <dcterms:modified xsi:type="dcterms:W3CDTF">2025-12-05T10:01:04Z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3B2161DDE6E14FB69A115BC095BD0910_13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