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e.bi\Desktop\赛诺菲赛创MC2\"/>
    </mc:Choice>
  </mc:AlternateContent>
  <bookViews>
    <workbookView xWindow="0" yWindow="0" windowWidth="19200" windowHeight="7212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J13" i="1" l="1"/>
  <c r="K15" i="1" l="1"/>
  <c r="K18" i="1" s="1"/>
  <c r="K16" i="1" l="1"/>
  <c r="K20" i="1" l="1"/>
  <c r="J14" i="1"/>
  <c r="J15" i="1" l="1"/>
  <c r="E5" i="1" l="1"/>
  <c r="J16" i="1"/>
  <c r="J18" i="1" l="1"/>
  <c r="J20" i="1" s="1"/>
  <c r="E6" i="1" l="1"/>
  <c r="E7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1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<sst xmlns="http://schemas.openxmlformats.org/spreadsheetml/2006/main" count="33" uniqueCount="29">
  <si>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</si>
  <si>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</si>
  <si>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</si>
  <si>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</si>
  <si>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</si>
  <si>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</si>
  <si>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</si>
  <si>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</si>
  <si>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</si>
  <si>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</si>
  <si>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</si>
  <si>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</si>
  <si>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</si>
  <si>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</si>
  <si>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</si>
  <si>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</si>
  <si>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</si>
  <si>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</si>
  <si>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</si>
  <si>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Subtotal</t>
    <phoneticPr fontId="19" type="noConversion"/>
  </si>
  <si>
    <t>1-1</t>
    <phoneticPr fontId="19" type="noConversion"/>
  </si>
  <si>
    <t>设计排版（含10张版权图）</t>
    <phoneticPr fontId="19" type="noConversion"/>
  </si>
  <si>
    <t>税点：6%</t>
    <phoneticPr fontId="19" type="noConversion"/>
  </si>
  <si>
    <t>Approved Email</t>
    <phoneticPr fontId="19" type="noConversion"/>
  </si>
  <si>
    <t>Approved Email转化</t>
    <phoneticPr fontId="19" type="noConversion"/>
  </si>
  <si>
    <t>个</t>
    <phoneticPr fontId="19" type="noConversion"/>
  </si>
  <si>
    <t>每份email由专业医学编辑根据现有资料，进行重点内容梳理提炼、撰写、修改等</t>
    <phoneticPr fontId="19" type="noConversion"/>
  </si>
  <si>
    <t>整体页面设计排版、修图、完稿</t>
    <phoneticPr fontId="17" type="noConversion"/>
  </si>
  <si>
    <t>医学内容整理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</si>
</sst>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63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6" borderId="3" xfId="19" applyFont="1" applyFill="1" applyBorder="1" applyAlignment="1">
      <alignment horizontal="justify" vertical="center" wrapText="1"/>
    </xf>
    <xf numFmtId="0" fontId="21" fillId="3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right" vertical="center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76" fontId="22" fillId="11" borderId="3" xfId="0" applyNumberFormat="1" applyFont="1" applyFill="1" applyBorder="1" applyAlignment="1">
      <alignment horizontal="center" vertical="center" wrapText="1"/>
    </xf>
    <xf numFmtId="176" fontId="23" fillId="11" borderId="3" xfId="0" applyNumberFormat="1" applyFont="1" applyFill="1" applyBorder="1" applyAlignment="1">
      <alignment horizontal="center" vertical="center" wrapText="1"/>
    </xf>
    <xf numFmtId="176" fontId="23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1" fillId="6" borderId="3" xfId="15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176" fontId="23" fillId="12" borderId="3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1" fillId="6" borderId="9" xfId="19" applyFont="1" applyFill="1" applyBorder="1" applyAlignment="1">
      <alignment horizontal="justify" vertical="center" wrapText="1"/>
    </xf>
    <xf numFmtId="0" fontId="20" fillId="6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6" borderId="2" xfId="15" applyNumberFormat="1" applyFont="1" applyFill="1" applyBorder="1" applyAlignment="1">
      <alignment horizontal="center" vertical="center"/>
    </xf>
    <xf numFmtId="49" fontId="1" fillId="6" borderId="8" xfId="15" applyNumberFormat="1" applyFont="1" applyFill="1" applyBorder="1" applyAlignment="1">
      <alignment horizontal="center" vertical="center"/>
    </xf>
    <xf numFmtId="0" fontId="1" fillId="0" borderId="5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4" fillId="6" borderId="2" xfId="15" applyFont="1" applyFill="1" applyBorder="1" applyAlignment="1">
      <alignment horizontal="left" vertical="center" wrapText="1"/>
    </xf>
    <xf numFmtId="0" fontId="4" fillId="6" borderId="8" xfId="15" applyFont="1" applyFill="1" applyBorder="1" applyAlignment="1">
      <alignment horizontal="left" vertical="center" wrapText="1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0"/>
  <sheetViews>
    <sheetView tabSelected="1" topLeftCell="A19" zoomScale="90" zoomScaleNormal="90" workbookViewId="0">
      <selection activeCell="E13" sqref="E13"/>
    </sheetView>
  </sheetViews>
  <sheetFormatPr defaultColWidth="9" defaultRowHeight="17.399999999999999"/>
  <cols>
    <col min="1" max="1" width="9" style="20"/>
    <col min="2" max="2" width="8.5" style="20" customWidth="1"/>
    <col min="3" max="3" width="16.59765625" style="20" customWidth="1"/>
    <col min="4" max="4" width="19.5" style="30" customWidth="1"/>
    <col min="5" max="5" width="31.59765625" style="30" customWidth="1"/>
    <col min="6" max="6" width="6.3984375" style="20" bestFit="1" customWidth="1"/>
    <col min="7" max="7" width="9.09765625" style="8" bestFit="1" customWidth="1"/>
    <col min="8" max="8" width="9.09765625" style="8" customWidth="1"/>
    <col min="9" max="9" width="12.3984375" style="9" customWidth="1"/>
    <col min="10" max="10" width="14" style="9" bestFit="1" customWidth="1"/>
    <col min="11" max="11" width="20.796875" style="36" customWidth="1"/>
    <col min="12" max="16384" width="9" style="20"/>
  </cols>
  <sheetData>
    <row r="2" spans="2:11" ht="22.2">
      <c r="B2" s="50" t="s">
        <v>0</v>
      </c>
      <c r="C2" s="50"/>
      <c r="D2" s="50"/>
      <c r="E2" s="50"/>
      <c r="F2" s="50"/>
    </row>
    <row r="3" spans="2:11" ht="52.2">
      <c r="B3" s="21"/>
      <c r="C3" s="22" t="s">
        <v>18</v>
      </c>
      <c r="D3" s="22"/>
      <c r="E3" s="39" t="s">
        <v>16</v>
      </c>
    </row>
    <row r="4" spans="2:11">
      <c r="B4" s="43" t="s">
        <v>1</v>
      </c>
      <c r="C4" s="43" t="s">
        <v>2</v>
      </c>
      <c r="D4" s="43"/>
      <c r="E4" s="43" t="s">
        <v>15</v>
      </c>
    </row>
    <row r="5" spans="2:11">
      <c r="B5" s="32">
        <v>1</v>
      </c>
      <c r="C5" s="31" t="s">
        <v>23</v>
      </c>
      <c r="D5" s="7"/>
      <c r="E5" s="23">
        <f>J15</f>
        <v>90000</v>
      </c>
    </row>
    <row r="6" spans="2:11">
      <c r="B6" s="5">
        <v>2</v>
      </c>
      <c r="C6" s="31" t="s">
        <v>13</v>
      </c>
      <c r="D6" s="7"/>
      <c r="E6" s="6">
        <f>J18</f>
        <v>5400</v>
      </c>
    </row>
    <row r="7" spans="2:11">
      <c r="B7" s="24"/>
      <c r="C7" s="31" t="s">
        <v>14</v>
      </c>
      <c r="D7" s="19"/>
      <c r="E7" s="6">
        <f>SUM(E5:E6)</f>
        <v>95400</v>
      </c>
    </row>
    <row r="8" spans="2:11">
      <c r="B8" s="25"/>
      <c r="C8" s="26"/>
      <c r="D8" s="26"/>
      <c r="E8" s="18"/>
    </row>
    <row r="9" spans="2:11">
      <c r="B9" s="25"/>
      <c r="C9" s="27"/>
      <c r="D9" s="27"/>
      <c r="E9" s="27"/>
      <c r="F9" s="18"/>
    </row>
    <row r="10" spans="2:11" ht="30" customHeight="1">
      <c r="B10" s="46" t="s">
        <v>4</v>
      </c>
      <c r="C10" s="46"/>
      <c r="D10" s="46"/>
      <c r="E10" s="46"/>
      <c r="F10" s="46"/>
      <c r="G10" s="45"/>
      <c r="H10" s="45"/>
      <c r="I10" s="45"/>
      <c r="J10" s="45"/>
      <c r="K10" s="45"/>
    </row>
    <row r="11" spans="2:11" ht="34.799999999999997">
      <c r="B11" s="41" t="s">
        <v>5</v>
      </c>
      <c r="C11" s="47" t="s">
        <v>6</v>
      </c>
      <c r="D11" s="48"/>
      <c r="E11" s="49"/>
      <c r="F11" s="41" t="s">
        <v>7</v>
      </c>
      <c r="G11" s="33" t="s">
        <v>8</v>
      </c>
      <c r="H11" s="34" t="s">
        <v>9</v>
      </c>
      <c r="I11" s="35" t="s">
        <v>10</v>
      </c>
      <c r="J11" s="34" t="s">
        <v>12</v>
      </c>
      <c r="K11" s="42" t="s">
        <v>17</v>
      </c>
    </row>
    <row r="12" spans="2:11" ht="18">
      <c r="B12" s="4">
        <v>1</v>
      </c>
      <c r="C12" s="28" t="s">
        <v>23</v>
      </c>
      <c r="D12" s="29"/>
      <c r="E12" s="29"/>
      <c r="F12" s="29"/>
      <c r="G12" s="16"/>
      <c r="H12" s="16"/>
      <c r="I12" s="17"/>
      <c r="J12" s="17"/>
      <c r="K12" s="37"/>
    </row>
    <row r="13" spans="2:11" ht="61.2" customHeight="1">
      <c r="B13" s="57" t="s">
        <v>20</v>
      </c>
      <c r="C13" s="61" t="s">
        <v>24</v>
      </c>
      <c r="D13" s="3" t="s">
        <v>28</v>
      </c>
      <c r="E13" s="14" t="s">
        <v>26</v>
      </c>
      <c r="F13" s="40" t="s">
        <v>25</v>
      </c>
      <c r="G13" s="12">
        <v>1</v>
      </c>
      <c r="H13" s="12">
        <v>60</v>
      </c>
      <c r="I13" s="13">
        <v>500</v>
      </c>
      <c r="J13" s="13">
        <f t="shared" ref="J13:J14" si="0">I13*G13*H13</f>
        <v>30000</v>
      </c>
      <c r="K13" s="11">
        <v>500</v>
      </c>
    </row>
    <row r="14" spans="2:11" ht="34.799999999999997">
      <c r="B14" s="58"/>
      <c r="C14" s="62"/>
      <c r="D14" s="44" t="s">
        <v>21</v>
      </c>
      <c r="E14" s="14" t="s">
        <v>27</v>
      </c>
      <c r="F14" s="40" t="s">
        <v>25</v>
      </c>
      <c r="G14" s="2">
        <v>1</v>
      </c>
      <c r="H14" s="2">
        <v>60</v>
      </c>
      <c r="I14" s="10">
        <v>1000</v>
      </c>
      <c r="J14" s="13">
        <f t="shared" si="0"/>
        <v>60000</v>
      </c>
      <c r="K14" s="11">
        <v>1000</v>
      </c>
    </row>
    <row r="15" spans="2:11">
      <c r="B15" s="59" t="s">
        <v>11</v>
      </c>
      <c r="C15" s="60"/>
      <c r="D15" s="60"/>
      <c r="E15" s="60"/>
      <c r="F15" s="60"/>
      <c r="G15" s="12"/>
      <c r="H15" s="12"/>
      <c r="I15" s="13"/>
      <c r="J15" s="13">
        <f>SUM(J13:J14)</f>
        <v>90000</v>
      </c>
      <c r="K15" s="38">
        <f>(K13*G13*H13)+(G14*H14*K14)</f>
        <v>90000</v>
      </c>
    </row>
    <row r="16" spans="2:11">
      <c r="B16" s="55" t="s">
        <v>19</v>
      </c>
      <c r="C16" s="56"/>
      <c r="D16" s="56"/>
      <c r="E16" s="56"/>
      <c r="F16" s="56"/>
      <c r="G16" s="12"/>
      <c r="H16" s="12"/>
      <c r="I16" s="13"/>
      <c r="J16" s="13">
        <f>J15</f>
        <v>90000</v>
      </c>
      <c r="K16" s="38">
        <f>K15</f>
        <v>90000</v>
      </c>
    </row>
    <row r="17" spans="2:11">
      <c r="B17" s="1">
        <v>2</v>
      </c>
      <c r="C17" s="28" t="s">
        <v>3</v>
      </c>
      <c r="D17" s="28" t="s">
        <v>22</v>
      </c>
      <c r="E17" s="28"/>
      <c r="F17" s="28"/>
      <c r="G17" s="16"/>
      <c r="H17" s="16"/>
      <c r="I17" s="17"/>
      <c r="J17" s="17"/>
      <c r="K17" s="37"/>
    </row>
    <row r="18" spans="2:11">
      <c r="B18" s="55" t="s">
        <v>11</v>
      </c>
      <c r="C18" s="56"/>
      <c r="D18" s="56"/>
      <c r="E18" s="56"/>
      <c r="F18" s="56"/>
      <c r="G18" s="12"/>
      <c r="H18" s="12"/>
      <c r="I18" s="13"/>
      <c r="J18" s="11">
        <f>J16*6%</f>
        <v>5400</v>
      </c>
      <c r="K18" s="11">
        <f>K15*6%</f>
        <v>5400</v>
      </c>
    </row>
    <row r="19" spans="2:11">
      <c r="B19" s="51"/>
      <c r="C19" s="52"/>
      <c r="D19" s="52"/>
      <c r="E19" s="52"/>
      <c r="F19" s="52"/>
      <c r="G19" s="16"/>
      <c r="H19" s="16"/>
      <c r="I19" s="17"/>
      <c r="J19" s="17"/>
      <c r="K19" s="37"/>
    </row>
    <row r="20" spans="2:11">
      <c r="B20" s="53" t="s">
        <v>14</v>
      </c>
      <c r="C20" s="54"/>
      <c r="D20" s="54"/>
      <c r="E20" s="54"/>
      <c r="F20" s="54"/>
      <c r="G20" s="12"/>
      <c r="H20" s="12"/>
      <c r="I20" s="13"/>
      <c r="J20" s="15">
        <f>J16+J18</f>
        <v>95400</v>
      </c>
      <c r="K20" s="15">
        <f>K16+K18</f>
        <v>95400</v>
      </c>
    </row>
  </sheetData>
  <mergeCells count="11">
    <mergeCell ref="B20:F20"/>
    <mergeCell ref="B18:F18"/>
    <mergeCell ref="C13:C14"/>
    <mergeCell ref="B13:B14"/>
    <mergeCell ref="B15:F15"/>
    <mergeCell ref="B16:F16"/>
    <mergeCell ref="G10:K10"/>
    <mergeCell ref="B10:F10"/>
    <mergeCell ref="C11:E11"/>
    <mergeCell ref="B2:F2"/>
    <mergeCell ref="B19:F19"/>
  </mergeCells>
  <phoneticPr fontId="19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2019-02-21T04:28:02Z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