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C2 Approved Email Design\结算资料\"/>
    </mc:Choice>
  </mc:AlternateContent>
  <bookViews>
    <workbookView xWindow="0" yWindow="0" windowWidth="19200" windowHeight="6648"/>
  </bookViews>
  <sheets>
    <sheet name="报价单" sheetId="1" r:id="rId1"/>
  </sheets>
  <calcPr calcId="152511"/>
</workbook>
</file>

<file path=xl/calcChain.xml><?xml version="1.0" encoding="utf-8"?>
<calcChain xmlns="http://schemas.openxmlformats.org/spreadsheetml/2006/main">
  <c r="O17" i="1" l="1"/>
  <c r="O18" i="1" l="1"/>
  <c r="O16" i="1"/>
  <c r="O15" i="1"/>
  <c r="O14" i="1"/>
  <c r="O13" i="1"/>
  <c r="O19" i="1" l="1"/>
  <c r="O20" i="1" s="1"/>
  <c r="P20" i="1" s="1"/>
  <c r="J13" i="1"/>
  <c r="O22" i="1" l="1"/>
  <c r="F6" i="1" s="1"/>
  <c r="F5" i="1"/>
  <c r="P19" i="1"/>
  <c r="K19" i="1"/>
  <c r="K22" i="1" s="1"/>
  <c r="P22" i="1" l="1"/>
  <c r="O24" i="1"/>
  <c r="F7" i="1"/>
  <c r="K20" i="1"/>
  <c r="P24" i="1" l="1"/>
  <c r="K24" i="1"/>
  <c r="J14" i="1"/>
  <c r="J19" i="1" l="1"/>
  <c r="E5" i="1" s="1"/>
  <c r="J20" i="1" l="1"/>
  <c r="J22" i="1" l="1"/>
  <c r="J24" i="1" l="1"/>
  <c r="E6" i="1"/>
  <c r="E7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F11" authorId="0" shapeId="0">
      <text>
        <r>
          <rPr>
            <sz val="9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G11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11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1" authorId="1" shapeId="0">
      <text>
        <r>
          <rPr>
            <b/>
            <sz val="9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M11" authorId="0" shapeId="0">
      <text>
        <r>
          <rPr>
            <b/>
            <sz val="9"/>
            <rFont val="宋体"/>
            <family val="3"/>
            <charset val="134"/>
          </rPr>
          <t>使用次数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<sst xmlns="http://schemas.openxmlformats.org/spreadsheetml/2006/main" count="54" uniqueCount="42">
  <si>
    <t>Quotation Summary 报价总表</t>
  </si>
  <si>
    <t>Item</t>
  </si>
  <si>
    <t>Descripation描述</t>
  </si>
  <si>
    <t>税 Tax</t>
  </si>
  <si>
    <t>报价明细表 Quotation Breakdown</t>
  </si>
  <si>
    <t xml:space="preserve">Item  </t>
  </si>
  <si>
    <t>Descripation</t>
  </si>
  <si>
    <t>Unit</t>
  </si>
  <si>
    <t>Qty</t>
  </si>
  <si>
    <t>Time of usage</t>
  </si>
  <si>
    <t>Unit Price</t>
  </si>
  <si>
    <t>Total</t>
  </si>
  <si>
    <t>Total(RMB)</t>
    <phoneticPr fontId="19" type="noConversion"/>
  </si>
  <si>
    <t>税TAX</t>
    <phoneticPr fontId="19" type="noConversion"/>
  </si>
  <si>
    <t>Total Amount</t>
    <phoneticPr fontId="19" type="noConversion"/>
  </si>
  <si>
    <t>报价</t>
    <phoneticPr fontId="19" type="noConversion"/>
  </si>
  <si>
    <t>上海麦田公共关系咨询有限公司</t>
    <phoneticPr fontId="19" type="noConversion"/>
  </si>
  <si>
    <t>SA Rate Card Price</t>
    <phoneticPr fontId="17" type="noConversion"/>
  </si>
  <si>
    <t>Agency: must fill in
供应商（填入右边橘色处）</t>
    <phoneticPr fontId="19" type="noConversion"/>
  </si>
  <si>
    <t>Subtotal</t>
    <phoneticPr fontId="19" type="noConversion"/>
  </si>
  <si>
    <t>税点：6%</t>
    <phoneticPr fontId="19" type="noConversion"/>
  </si>
  <si>
    <t>Approved Email</t>
    <phoneticPr fontId="19" type="noConversion"/>
  </si>
  <si>
    <t>个</t>
    <phoneticPr fontId="19" type="noConversion"/>
  </si>
  <si>
    <t>每份email由专业医学编辑根据现有资料，进行重点内容梳理提炼、撰写、修改等</t>
    <phoneticPr fontId="19" type="noConversion"/>
  </si>
  <si>
    <t>医学内容整理</t>
    <phoneticPr fontId="19" type="noConversion"/>
  </si>
  <si>
    <t>报价</t>
    <phoneticPr fontId="19" type="noConversion"/>
  </si>
  <si>
    <t>套</t>
    <phoneticPr fontId="19" type="noConversion"/>
  </si>
  <si>
    <t>小时</t>
    <phoneticPr fontId="19" type="noConversion"/>
  </si>
  <si>
    <t>Approved Email转化</t>
    <phoneticPr fontId="19" type="noConversion"/>
  </si>
  <si>
    <t>设计排版（含10张版权图）</t>
    <phoneticPr fontId="19" type="noConversion"/>
  </si>
  <si>
    <t>设计排版-长图文</t>
    <phoneticPr fontId="19" type="noConversion"/>
  </si>
  <si>
    <t>设计排版-ppt模板</t>
    <phoneticPr fontId="19" type="noConversion"/>
  </si>
  <si>
    <t>设计排版-A4模板</t>
    <phoneticPr fontId="19" type="noConversion"/>
  </si>
  <si>
    <t>设计排版-logo</t>
    <phoneticPr fontId="19" type="noConversion"/>
  </si>
  <si>
    <t>1套，含有logo和无logo版本</t>
    <phoneticPr fontId="19" type="noConversion"/>
  </si>
  <si>
    <t>设计排版</t>
    <phoneticPr fontId="19" type="noConversion"/>
  </si>
  <si>
    <t>1-2</t>
    <phoneticPr fontId="19" type="noConversion"/>
  </si>
  <si>
    <t>1-1</t>
    <phoneticPr fontId="19" type="noConversion"/>
  </si>
  <si>
    <t>设计师，整体页面设计排版，修图、完稿，一共15个</t>
    <phoneticPr fontId="19" type="noConversion"/>
  </si>
  <si>
    <t>整体页面设计排版、修图、完稿</t>
    <phoneticPr fontId="17" type="noConversion"/>
  </si>
  <si>
    <t>设计师，整体页面设计排版、修图、完稿</t>
    <phoneticPr fontId="19" type="noConversion"/>
  </si>
  <si>
    <t>结算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</si>
</sst>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);\(0\)"/>
    <numFmt numFmtId="177" formatCode="_(* #,##0.00_);_(* \(#,##0.00\);_(* &quot;-&quot;??_);_(@_)"/>
    <numFmt numFmtId="178" formatCode="#,##0.00_);[Red]\(#,##0.00\)"/>
    <numFmt numFmtId="179" formatCode="0.00_ "/>
    <numFmt numFmtId="180" formatCode="#,##0.00_ "/>
  </numFmts>
  <fonts count="25">
    <font>
      <sz val="12"/>
      <name val="宋体"/>
      <charset val="134"/>
    </font>
    <font>
      <sz val="12"/>
      <name val="微软雅黑"/>
      <family val="2"/>
      <charset val="134"/>
    </font>
    <font>
      <b/>
      <sz val="12"/>
      <name val="微软雅黑"/>
      <family val="2"/>
      <charset val="134"/>
    </font>
    <font>
      <sz val="16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2"/>
      <name val="Calibri"/>
      <family val="2"/>
    </font>
    <font>
      <b/>
      <u/>
      <sz val="12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color indexed="8"/>
      <name val="Arial"/>
      <family val="2"/>
    </font>
    <font>
      <sz val="11"/>
      <color indexed="20"/>
      <name val="ＭＳ Ｐゴシック"/>
      <family val="2"/>
    </font>
    <font>
      <sz val="11"/>
      <color indexed="17"/>
      <name val="ＭＳ Ｐゴシック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8"/>
      <name val="微软雅黑"/>
      <family val="2"/>
      <charset val="134"/>
    </font>
    <font>
      <b/>
      <sz val="14"/>
      <name val="Calibri"/>
      <family val="2"/>
    </font>
    <font>
      <b/>
      <sz val="11"/>
      <color theme="0"/>
      <name val="微软雅黑"/>
      <family val="2"/>
      <charset val="134"/>
    </font>
    <font>
      <b/>
      <sz val="12"/>
      <color theme="0"/>
      <name val="微软雅黑"/>
      <family val="2"/>
      <charset val="134"/>
    </font>
    <font>
      <b/>
      <sz val="18"/>
      <name val="微软雅黑"/>
      <family val="2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3">
    <xf numFmtId="0" fontId="0" fillId="0" borderId="0"/>
    <xf numFmtId="0" fontId="9" fillId="0" borderId="0">
      <alignment vertical="top"/>
    </xf>
    <xf numFmtId="177" fontId="16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13" fillId="0" borderId="0">
      <alignment vertical="top"/>
    </xf>
    <xf numFmtId="0" fontId="12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0"/>
    <xf numFmtId="0" fontId="7" fillId="0" borderId="0">
      <alignment vertical="center"/>
    </xf>
    <xf numFmtId="0" fontId="9" fillId="0" borderId="0"/>
    <xf numFmtId="0" fontId="9" fillId="0" borderId="0">
      <alignment vertical="top"/>
    </xf>
    <xf numFmtId="0" fontId="14" fillId="9" borderId="0" applyNumberFormat="0" applyBorder="0" applyAlignment="0" applyProtection="0">
      <alignment vertical="center"/>
    </xf>
    <xf numFmtId="0" fontId="9" fillId="0" borderId="0">
      <alignment vertical="top"/>
    </xf>
    <xf numFmtId="0" fontId="7" fillId="0" borderId="0">
      <alignment vertical="center"/>
    </xf>
    <xf numFmtId="0" fontId="9" fillId="0" borderId="0">
      <alignment vertical="top"/>
    </xf>
    <xf numFmtId="0" fontId="9" fillId="0" borderId="0"/>
    <xf numFmtId="0" fontId="10" fillId="0" borderId="0"/>
    <xf numFmtId="0" fontId="15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3" fillId="0" borderId="0">
      <alignment vertical="top"/>
    </xf>
  </cellStyleXfs>
  <cellXfs count="74">
    <xf numFmtId="0" fontId="0" fillId="0" borderId="0" xfId="0"/>
    <xf numFmtId="0" fontId="2" fillId="3" borderId="6" xfId="0" applyFont="1" applyFill="1" applyBorder="1" applyAlignment="1">
      <alignment horizontal="center" vertical="center"/>
    </xf>
    <xf numFmtId="0" fontId="1" fillId="6" borderId="3" xfId="15" applyFont="1" applyFill="1" applyBorder="1" applyAlignment="1">
      <alignment horizontal="right" vertical="center"/>
    </xf>
    <xf numFmtId="0" fontId="1" fillId="6" borderId="3" xfId="19" applyFont="1" applyFill="1" applyBorder="1" applyAlignment="1">
      <alignment horizontal="justify" vertical="center" wrapText="1"/>
    </xf>
    <xf numFmtId="0" fontId="21" fillId="3" borderId="6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3" fontId="1" fillId="0" borderId="3" xfId="2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8" fontId="1" fillId="6" borderId="3" xfId="21" applyNumberFormat="1" applyFont="1" applyFill="1" applyBorder="1" applyAlignment="1">
      <alignment horizontal="right" vertical="center" wrapText="1"/>
    </xf>
    <xf numFmtId="178" fontId="1" fillId="0" borderId="3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78" fontId="6" fillId="0" borderId="3" xfId="0" applyNumberFormat="1" applyFont="1" applyFill="1" applyBorder="1" applyAlignment="1">
      <alignment horizontal="right" vertical="center"/>
    </xf>
    <xf numFmtId="0" fontId="1" fillId="10" borderId="3" xfId="0" applyFont="1" applyFill="1" applyBorder="1" applyAlignment="1">
      <alignment vertical="center"/>
    </xf>
    <xf numFmtId="178" fontId="1" fillId="10" borderId="3" xfId="0" applyNumberFormat="1" applyFont="1" applyFill="1" applyBorder="1" applyAlignment="1">
      <alignment vertical="center"/>
    </xf>
    <xf numFmtId="43" fontId="1" fillId="0" borderId="0" xfId="2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3" xfId="2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176" fontId="22" fillId="11" borderId="3" xfId="0" applyNumberFormat="1" applyFont="1" applyFill="1" applyBorder="1" applyAlignment="1">
      <alignment horizontal="center" vertical="center" wrapText="1"/>
    </xf>
    <xf numFmtId="176" fontId="23" fillId="11" borderId="3" xfId="0" applyNumberFormat="1" applyFont="1" applyFill="1" applyBorder="1" applyAlignment="1">
      <alignment horizontal="center" vertical="center" wrapText="1"/>
    </xf>
    <xf numFmtId="176" fontId="23" fillId="11" borderId="5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Alignment="1">
      <alignment horizontal="right" vertical="center"/>
    </xf>
    <xf numFmtId="178" fontId="1" fillId="10" borderId="3" xfId="0" applyNumberFormat="1" applyFont="1" applyFill="1" applyBorder="1" applyAlignment="1">
      <alignment horizontal="right" vertical="center"/>
    </xf>
    <xf numFmtId="179" fontId="1" fillId="0" borderId="3" xfId="0" applyNumberFormat="1" applyFont="1" applyBorder="1" applyAlignment="1">
      <alignment horizontal="right"/>
    </xf>
    <xf numFmtId="0" fontId="4" fillId="4" borderId="0" xfId="0" applyFont="1" applyFill="1" applyAlignment="1">
      <alignment vertical="center" wrapText="1"/>
    </xf>
    <xf numFmtId="0" fontId="1" fillId="6" borderId="3" xfId="15" applyFont="1" applyFill="1" applyBorder="1" applyAlignment="1">
      <alignment horizontal="center" vertical="center"/>
    </xf>
    <xf numFmtId="0" fontId="23" fillId="2" borderId="3" xfId="0" applyFont="1" applyFill="1" applyBorder="1" applyAlignment="1">
      <alignment horizontal="center" vertical="center" wrapText="1"/>
    </xf>
    <xf numFmtId="176" fontId="23" fillId="12" borderId="3" xfId="0" applyNumberFormat="1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/>
    </xf>
    <xf numFmtId="49" fontId="1" fillId="6" borderId="3" xfId="15" applyNumberFormat="1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178" fontId="20" fillId="6" borderId="0" xfId="0" applyNumberFormat="1" applyFont="1" applyFill="1" applyAlignment="1">
      <alignment vertical="center"/>
    </xf>
    <xf numFmtId="0" fontId="4" fillId="6" borderId="3" xfId="15" applyFont="1" applyFill="1" applyBorder="1" applyAlignment="1">
      <alignment vertical="center" wrapText="1"/>
    </xf>
    <xf numFmtId="180" fontId="6" fillId="0" borderId="3" xfId="0" applyNumberFormat="1" applyFont="1" applyBorder="1" applyAlignment="1">
      <alignment horizontal="right"/>
    </xf>
    <xf numFmtId="0" fontId="24" fillId="6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center" vertical="center"/>
    </xf>
    <xf numFmtId="177" fontId="1" fillId="0" borderId="5" xfId="2" applyFont="1" applyBorder="1" applyAlignment="1">
      <alignment horizontal="right" vertical="center"/>
    </xf>
    <xf numFmtId="177" fontId="1" fillId="0" borderId="1" xfId="2" applyFont="1" applyBorder="1" applyAlignment="1">
      <alignment horizontal="right" vertical="center"/>
    </xf>
    <xf numFmtId="177" fontId="1" fillId="0" borderId="4" xfId="2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2" fillId="10" borderId="5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3" fillId="7" borderId="5" xfId="0" applyFont="1" applyFill="1" applyBorder="1" applyAlignment="1">
      <alignment horizontal="center" vertical="center"/>
    </xf>
    <xf numFmtId="0" fontId="23" fillId="7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1" fillId="0" borderId="5" xfId="15" applyFont="1" applyBorder="1" applyAlignment="1">
      <alignment horizontal="right" vertical="center"/>
    </xf>
    <xf numFmtId="0" fontId="1" fillId="0" borderId="1" xfId="15" applyFont="1" applyBorder="1" applyAlignment="1">
      <alignment horizontal="right" vertical="center"/>
    </xf>
    <xf numFmtId="49" fontId="1" fillId="6" borderId="2" xfId="15" applyNumberFormat="1" applyFont="1" applyFill="1" applyBorder="1" applyAlignment="1">
      <alignment horizontal="center" vertical="center"/>
    </xf>
    <xf numFmtId="49" fontId="1" fillId="6" borderId="7" xfId="15" applyNumberFormat="1" applyFont="1" applyFill="1" applyBorder="1" applyAlignment="1">
      <alignment horizontal="center" vertical="center"/>
    </xf>
    <xf numFmtId="49" fontId="1" fillId="6" borderId="8" xfId="15" applyNumberFormat="1" applyFont="1" applyFill="1" applyBorder="1" applyAlignment="1">
      <alignment horizontal="center" vertical="center"/>
    </xf>
    <xf numFmtId="0" fontId="4" fillId="6" borderId="2" xfId="15" applyFont="1" applyFill="1" applyBorder="1" applyAlignment="1">
      <alignment horizontal="left" vertical="center" wrapText="1"/>
    </xf>
    <xf numFmtId="0" fontId="4" fillId="6" borderId="7" xfId="15" applyFont="1" applyFill="1" applyBorder="1" applyAlignment="1">
      <alignment horizontal="left" vertical="center" wrapText="1"/>
    </xf>
    <xf numFmtId="0" fontId="4" fillId="6" borderId="8" xfId="15" applyFont="1" applyFill="1" applyBorder="1" applyAlignment="1">
      <alignment horizontal="left" vertical="center" wrapText="1"/>
    </xf>
  </cellXfs>
  <cellStyles count="23">
    <cellStyle name="0,0_x000d__x000a_NA_x000d__x000a_" xfId="6"/>
    <cellStyle name="Comma 2" xfId="4"/>
    <cellStyle name="Normal 2" xfId="10"/>
    <cellStyle name="Normal 3" xfId="12"/>
    <cellStyle name="Normal_Event Logistic Service RFQ Template_v3" xfId="7"/>
    <cellStyle name="標準_Meeting Request（1125 价）" xfId="13"/>
    <cellStyle name="差_20131026　杭州無錫2日間見積もり(0929)" xfId="14"/>
    <cellStyle name="差_Meeting Request（1125 价）" xfId="3"/>
    <cellStyle name="常规" xfId="0" builtinId="0"/>
    <cellStyle name="常规 2" xfId="15"/>
    <cellStyle name="常规 2 2 4" xfId="1"/>
    <cellStyle name="常规 2 5" xfId="5"/>
    <cellStyle name="常规 3" xfId="16"/>
    <cellStyle name="常规 3 2" xfId="9"/>
    <cellStyle name="常规 3 3" xfId="11"/>
    <cellStyle name="常规 4" xfId="17"/>
    <cellStyle name="常规 5" xfId="18"/>
    <cellStyle name="常规_Sheet1" xfId="19"/>
    <cellStyle name="好_20131026　杭州無錫2日間見積もり(0929)" xfId="20"/>
    <cellStyle name="好_Meeting Request（1125 价）" xfId="8"/>
    <cellStyle name="千位分隔" xfId="2" builtinId="3"/>
    <cellStyle name="千位分隔 2" xfId="21"/>
    <cellStyle name="样式 1" xfId="22"/>
  </cellStyles>
  <dxfs count="0"/>
  <tableStyles count="0" defaultTableStyle="TableStyleMedium2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27"/>
  <sheetViews>
    <sheetView tabSelected="1" zoomScale="80" zoomScaleNormal="80" workbookViewId="0">
      <selection activeCell="J3" sqref="J3"/>
    </sheetView>
  </sheetViews>
  <sheetFormatPr defaultColWidth="9" defaultRowHeight="17.399999999999999"/>
  <cols>
    <col min="1" max="1" width="9" style="20"/>
    <col min="2" max="2" width="8.5" style="20" customWidth="1"/>
    <col min="3" max="3" width="16.59765625" style="20" customWidth="1"/>
    <col min="4" max="4" width="19.5" style="29" customWidth="1"/>
    <col min="5" max="5" width="33.19921875" style="29" customWidth="1"/>
    <col min="6" max="6" width="6.3984375" style="20" bestFit="1" customWidth="1"/>
    <col min="7" max="7" width="9.09765625" style="8" bestFit="1" customWidth="1"/>
    <col min="8" max="8" width="9.09765625" style="8" customWidth="1"/>
    <col min="9" max="9" width="12.3984375" style="9" customWidth="1"/>
    <col min="10" max="10" width="17.3984375" style="9" bestFit="1" customWidth="1"/>
    <col min="11" max="11" width="20.69921875" style="35" customWidth="1"/>
    <col min="12" max="12" width="9.09765625" style="8" bestFit="1" customWidth="1"/>
    <col min="13" max="13" width="9.09765625" style="8" customWidth="1"/>
    <col min="14" max="14" width="12.3984375" style="9" customWidth="1"/>
    <col min="15" max="15" width="14" style="9" bestFit="1" customWidth="1"/>
    <col min="16" max="16" width="20.69921875" style="35" customWidth="1"/>
    <col min="17" max="17" width="11.59765625" style="20" customWidth="1"/>
    <col min="18" max="16384" width="9" style="20"/>
  </cols>
  <sheetData>
    <row r="2" spans="2:17" ht="22.2">
      <c r="B2" s="53" t="s">
        <v>0</v>
      </c>
      <c r="C2" s="53"/>
      <c r="D2" s="53"/>
      <c r="E2" s="53"/>
      <c r="F2" s="53"/>
    </row>
    <row r="3" spans="2:17" ht="41.4" customHeight="1">
      <c r="B3" s="21"/>
      <c r="C3" s="59" t="s">
        <v>18</v>
      </c>
      <c r="D3" s="59"/>
      <c r="E3" s="38" t="s">
        <v>16</v>
      </c>
    </row>
    <row r="4" spans="2:17">
      <c r="B4" s="42" t="s">
        <v>1</v>
      </c>
      <c r="C4" s="42" t="s">
        <v>2</v>
      </c>
      <c r="D4" s="42"/>
      <c r="E4" s="42" t="s">
        <v>15</v>
      </c>
      <c r="F4" s="54" t="s">
        <v>41</v>
      </c>
      <c r="G4" s="55"/>
      <c r="H4" s="55"/>
    </row>
    <row r="5" spans="2:17">
      <c r="B5" s="31">
        <v>1</v>
      </c>
      <c r="C5" s="30" t="s">
        <v>21</v>
      </c>
      <c r="D5" s="7"/>
      <c r="E5" s="22">
        <f>J19</f>
        <v>90000</v>
      </c>
      <c r="F5" s="56">
        <f>O20</f>
        <v>89536</v>
      </c>
      <c r="G5" s="57"/>
      <c r="H5" s="58"/>
    </row>
    <row r="6" spans="2:17">
      <c r="B6" s="5">
        <v>2</v>
      </c>
      <c r="C6" s="30" t="s">
        <v>13</v>
      </c>
      <c r="D6" s="7"/>
      <c r="E6" s="6">
        <f>J22</f>
        <v>5400</v>
      </c>
      <c r="F6" s="56">
        <f>O22</f>
        <v>5372.16</v>
      </c>
      <c r="G6" s="57"/>
      <c r="H6" s="58"/>
    </row>
    <row r="7" spans="2:17">
      <c r="B7" s="23"/>
      <c r="C7" s="30" t="s">
        <v>14</v>
      </c>
      <c r="D7" s="19"/>
      <c r="E7" s="6">
        <f>SUM(E5:E6)</f>
        <v>95400</v>
      </c>
      <c r="F7" s="56">
        <f>SUM(F5:H6)</f>
        <v>94908.160000000003</v>
      </c>
      <c r="G7" s="57"/>
      <c r="H7" s="58"/>
    </row>
    <row r="8" spans="2:17">
      <c r="B8" s="24"/>
      <c r="C8" s="25"/>
      <c r="D8" s="25"/>
      <c r="E8" s="18"/>
    </row>
    <row r="9" spans="2:17">
      <c r="B9" s="24"/>
      <c r="C9" s="26"/>
      <c r="D9" s="26"/>
      <c r="E9" s="26"/>
      <c r="F9" s="18"/>
    </row>
    <row r="10" spans="2:17" ht="30" customHeight="1">
      <c r="B10" s="49" t="s">
        <v>4</v>
      </c>
      <c r="C10" s="49"/>
      <c r="D10" s="49"/>
      <c r="E10" s="49"/>
      <c r="F10" s="49"/>
      <c r="G10" s="48" t="s">
        <v>25</v>
      </c>
      <c r="H10" s="48"/>
      <c r="I10" s="48"/>
      <c r="J10" s="48"/>
      <c r="K10" s="48"/>
      <c r="L10" s="48" t="s">
        <v>41</v>
      </c>
      <c r="M10" s="48"/>
      <c r="N10" s="48"/>
      <c r="O10" s="48"/>
      <c r="P10" s="48"/>
    </row>
    <row r="11" spans="2:17" ht="34.799999999999997">
      <c r="B11" s="40" t="s">
        <v>5</v>
      </c>
      <c r="C11" s="50" t="s">
        <v>6</v>
      </c>
      <c r="D11" s="51"/>
      <c r="E11" s="52"/>
      <c r="F11" s="40" t="s">
        <v>7</v>
      </c>
      <c r="G11" s="32" t="s">
        <v>8</v>
      </c>
      <c r="H11" s="33" t="s">
        <v>9</v>
      </c>
      <c r="I11" s="34" t="s">
        <v>10</v>
      </c>
      <c r="J11" s="33" t="s">
        <v>12</v>
      </c>
      <c r="K11" s="41" t="s">
        <v>17</v>
      </c>
      <c r="L11" s="32" t="s">
        <v>8</v>
      </c>
      <c r="M11" s="33" t="s">
        <v>9</v>
      </c>
      <c r="N11" s="34" t="s">
        <v>10</v>
      </c>
      <c r="O11" s="33" t="s">
        <v>12</v>
      </c>
      <c r="P11" s="41" t="s">
        <v>17</v>
      </c>
    </row>
    <row r="12" spans="2:17" ht="18">
      <c r="B12" s="4">
        <v>1</v>
      </c>
      <c r="C12" s="27" t="s">
        <v>21</v>
      </c>
      <c r="D12" s="28"/>
      <c r="E12" s="28"/>
      <c r="F12" s="28"/>
      <c r="G12" s="16"/>
      <c r="H12" s="16"/>
      <c r="I12" s="17"/>
      <c r="J12" s="17"/>
      <c r="K12" s="36"/>
      <c r="L12" s="16"/>
      <c r="M12" s="16"/>
      <c r="N12" s="17"/>
      <c r="O12" s="17"/>
      <c r="P12" s="36"/>
    </row>
    <row r="13" spans="2:17" ht="61.2" customHeight="1">
      <c r="B13" s="43" t="s">
        <v>37</v>
      </c>
      <c r="C13" s="46" t="s">
        <v>28</v>
      </c>
      <c r="D13" s="3" t="s">
        <v>24</v>
      </c>
      <c r="E13" s="14" t="s">
        <v>23</v>
      </c>
      <c r="F13" s="39" t="s">
        <v>22</v>
      </c>
      <c r="G13" s="12">
        <v>1</v>
      </c>
      <c r="H13" s="12">
        <v>60</v>
      </c>
      <c r="I13" s="13">
        <v>500</v>
      </c>
      <c r="J13" s="13">
        <f t="shared" ref="J13:J14" si="0">I13*G13*H13</f>
        <v>30000</v>
      </c>
      <c r="K13" s="11">
        <v>500</v>
      </c>
      <c r="L13" s="12">
        <v>1</v>
      </c>
      <c r="M13" s="12">
        <v>20</v>
      </c>
      <c r="N13" s="13">
        <v>500</v>
      </c>
      <c r="O13" s="13">
        <f t="shared" ref="O13:O18" si="1">N13*L13*M13</f>
        <v>10000</v>
      </c>
      <c r="P13" s="11">
        <v>500</v>
      </c>
    </row>
    <row r="14" spans="2:17" ht="34.799999999999997">
      <c r="B14" s="68" t="s">
        <v>36</v>
      </c>
      <c r="C14" s="71" t="s">
        <v>35</v>
      </c>
      <c r="D14" s="3" t="s">
        <v>29</v>
      </c>
      <c r="E14" s="14" t="s">
        <v>39</v>
      </c>
      <c r="F14" s="39" t="s">
        <v>22</v>
      </c>
      <c r="G14" s="2">
        <v>1</v>
      </c>
      <c r="H14" s="2">
        <v>60</v>
      </c>
      <c r="I14" s="10">
        <v>1000</v>
      </c>
      <c r="J14" s="13">
        <f t="shared" si="0"/>
        <v>60000</v>
      </c>
      <c r="K14" s="11">
        <v>1000</v>
      </c>
      <c r="L14" s="2">
        <v>1</v>
      </c>
      <c r="M14" s="2">
        <v>20</v>
      </c>
      <c r="N14" s="10">
        <v>1000</v>
      </c>
      <c r="O14" s="13">
        <f t="shared" si="1"/>
        <v>20000</v>
      </c>
      <c r="P14" s="11">
        <v>1000</v>
      </c>
    </row>
    <row r="15" spans="2:17" ht="41.25" customHeight="1">
      <c r="B15" s="69"/>
      <c r="C15" s="72"/>
      <c r="D15" s="3" t="s">
        <v>30</v>
      </c>
      <c r="E15" s="14" t="s">
        <v>38</v>
      </c>
      <c r="F15" s="39" t="s">
        <v>27</v>
      </c>
      <c r="G15" s="2"/>
      <c r="H15" s="2"/>
      <c r="I15" s="10"/>
      <c r="J15" s="13"/>
      <c r="K15" s="11"/>
      <c r="L15" s="2">
        <v>12</v>
      </c>
      <c r="M15" s="2">
        <v>15</v>
      </c>
      <c r="N15" s="10">
        <v>304</v>
      </c>
      <c r="O15" s="13">
        <f t="shared" si="1"/>
        <v>54720</v>
      </c>
      <c r="P15" s="10">
        <v>304</v>
      </c>
      <c r="Q15" s="29"/>
    </row>
    <row r="16" spans="2:17" ht="31.5" customHeight="1">
      <c r="B16" s="69"/>
      <c r="C16" s="72"/>
      <c r="D16" s="3" t="s">
        <v>31</v>
      </c>
      <c r="E16" s="14" t="s">
        <v>34</v>
      </c>
      <c r="F16" s="39" t="s">
        <v>26</v>
      </c>
      <c r="G16" s="44"/>
      <c r="H16" s="2"/>
      <c r="I16" s="10"/>
      <c r="J16" s="13"/>
      <c r="K16" s="11"/>
      <c r="L16" s="2">
        <v>1</v>
      </c>
      <c r="M16" s="2">
        <v>1</v>
      </c>
      <c r="N16" s="10">
        <v>400</v>
      </c>
      <c r="O16" s="13">
        <f t="shared" si="1"/>
        <v>400</v>
      </c>
      <c r="P16" s="10">
        <v>400</v>
      </c>
    </row>
    <row r="17" spans="2:16" ht="32.25" customHeight="1">
      <c r="B17" s="69"/>
      <c r="C17" s="72"/>
      <c r="D17" s="3" t="s">
        <v>32</v>
      </c>
      <c r="E17" s="14" t="s">
        <v>40</v>
      </c>
      <c r="F17" s="39" t="s">
        <v>27</v>
      </c>
      <c r="G17" s="44"/>
      <c r="H17" s="2"/>
      <c r="I17" s="10"/>
      <c r="J17" s="13"/>
      <c r="K17" s="11"/>
      <c r="L17" s="2">
        <v>1</v>
      </c>
      <c r="M17" s="2">
        <v>4</v>
      </c>
      <c r="N17" s="10">
        <v>304</v>
      </c>
      <c r="O17" s="13">
        <f t="shared" si="1"/>
        <v>1216</v>
      </c>
      <c r="P17" s="10">
        <v>304</v>
      </c>
    </row>
    <row r="18" spans="2:16">
      <c r="B18" s="70"/>
      <c r="C18" s="73"/>
      <c r="D18" s="3" t="s">
        <v>33</v>
      </c>
      <c r="E18" s="14"/>
      <c r="F18" s="39" t="s">
        <v>22</v>
      </c>
      <c r="G18" s="2"/>
      <c r="H18" s="2"/>
      <c r="I18" s="10"/>
      <c r="J18" s="13"/>
      <c r="K18" s="11"/>
      <c r="L18" s="2">
        <v>1</v>
      </c>
      <c r="M18" s="2">
        <v>2</v>
      </c>
      <c r="N18" s="10">
        <v>1600</v>
      </c>
      <c r="O18" s="13">
        <f t="shared" si="1"/>
        <v>3200</v>
      </c>
      <c r="P18" s="10">
        <v>1600</v>
      </c>
    </row>
    <row r="19" spans="2:16">
      <c r="B19" s="66" t="s">
        <v>11</v>
      </c>
      <c r="C19" s="67"/>
      <c r="D19" s="67"/>
      <c r="E19" s="67"/>
      <c r="F19" s="67"/>
      <c r="G19" s="12"/>
      <c r="H19" s="12"/>
      <c r="I19" s="13"/>
      <c r="J19" s="13">
        <f>SUM(J13:J14)</f>
        <v>90000</v>
      </c>
      <c r="K19" s="37">
        <f>(K13*G13*H13)+(G14*H14*K14)</f>
        <v>90000</v>
      </c>
      <c r="L19" s="12"/>
      <c r="M19" s="12"/>
      <c r="N19" s="13"/>
      <c r="O19" s="13">
        <f>SUM(O13:O18)</f>
        <v>89536</v>
      </c>
      <c r="P19" s="37">
        <f>O19</f>
        <v>89536</v>
      </c>
    </row>
    <row r="20" spans="2:16">
      <c r="B20" s="64" t="s">
        <v>19</v>
      </c>
      <c r="C20" s="65"/>
      <c r="D20" s="65"/>
      <c r="E20" s="65"/>
      <c r="F20" s="65"/>
      <c r="G20" s="12"/>
      <c r="H20" s="12"/>
      <c r="I20" s="13"/>
      <c r="J20" s="13">
        <f>J19</f>
        <v>90000</v>
      </c>
      <c r="K20" s="37">
        <f>K19</f>
        <v>90000</v>
      </c>
      <c r="L20" s="12"/>
      <c r="M20" s="12"/>
      <c r="N20" s="13"/>
      <c r="O20" s="13">
        <f>O19</f>
        <v>89536</v>
      </c>
      <c r="P20" s="37">
        <f>O20</f>
        <v>89536</v>
      </c>
    </row>
    <row r="21" spans="2:16">
      <c r="B21" s="1">
        <v>2</v>
      </c>
      <c r="C21" s="27" t="s">
        <v>3</v>
      </c>
      <c r="D21" s="27" t="s">
        <v>20</v>
      </c>
      <c r="E21" s="27"/>
      <c r="F21" s="27"/>
      <c r="G21" s="16"/>
      <c r="H21" s="16"/>
      <c r="I21" s="17"/>
      <c r="J21" s="17"/>
      <c r="K21" s="36"/>
      <c r="L21" s="16"/>
      <c r="M21" s="16"/>
      <c r="N21" s="17"/>
      <c r="O21" s="17"/>
      <c r="P21" s="36"/>
    </row>
    <row r="22" spans="2:16">
      <c r="B22" s="64" t="s">
        <v>11</v>
      </c>
      <c r="C22" s="65"/>
      <c r="D22" s="65"/>
      <c r="E22" s="65"/>
      <c r="F22" s="65"/>
      <c r="G22" s="12"/>
      <c r="H22" s="12"/>
      <c r="I22" s="13"/>
      <c r="J22" s="11">
        <f>J20*6%</f>
        <v>5400</v>
      </c>
      <c r="K22" s="11">
        <f>K19*6%</f>
        <v>5400</v>
      </c>
      <c r="L22" s="12"/>
      <c r="M22" s="12"/>
      <c r="N22" s="13"/>
      <c r="O22" s="11">
        <f>O20*6%</f>
        <v>5372.16</v>
      </c>
      <c r="P22" s="37">
        <f>O22</f>
        <v>5372.16</v>
      </c>
    </row>
    <row r="23" spans="2:16">
      <c r="B23" s="60"/>
      <c r="C23" s="61"/>
      <c r="D23" s="61"/>
      <c r="E23" s="61"/>
      <c r="F23" s="61"/>
      <c r="G23" s="16"/>
      <c r="H23" s="16"/>
      <c r="I23" s="17"/>
      <c r="J23" s="17"/>
      <c r="K23" s="36"/>
      <c r="L23" s="16"/>
      <c r="M23" s="16"/>
      <c r="N23" s="17"/>
      <c r="O23" s="17"/>
      <c r="P23" s="36"/>
    </row>
    <row r="24" spans="2:16">
      <c r="B24" s="62" t="s">
        <v>14</v>
      </c>
      <c r="C24" s="63"/>
      <c r="D24" s="63"/>
      <c r="E24" s="63"/>
      <c r="F24" s="63"/>
      <c r="G24" s="12"/>
      <c r="H24" s="12"/>
      <c r="I24" s="13"/>
      <c r="J24" s="15">
        <f>J20+J22</f>
        <v>95400</v>
      </c>
      <c r="K24" s="15">
        <f>K20+K22</f>
        <v>95400</v>
      </c>
      <c r="L24" s="12"/>
      <c r="M24" s="12"/>
      <c r="N24" s="13"/>
      <c r="O24" s="15">
        <f>O20+O22</f>
        <v>94908.160000000003</v>
      </c>
      <c r="P24" s="47">
        <f>O24</f>
        <v>94908.160000000003</v>
      </c>
    </row>
    <row r="27" spans="2:16" ht="24.6">
      <c r="I27" s="45"/>
      <c r="J27" s="45"/>
    </row>
  </sheetData>
  <mergeCells count="17">
    <mergeCell ref="C14:C18"/>
    <mergeCell ref="B14:B18"/>
    <mergeCell ref="B23:F23"/>
    <mergeCell ref="B24:F24"/>
    <mergeCell ref="B22:F22"/>
    <mergeCell ref="B19:F19"/>
    <mergeCell ref="B20:F20"/>
    <mergeCell ref="L10:P10"/>
    <mergeCell ref="G10:K10"/>
    <mergeCell ref="B10:F10"/>
    <mergeCell ref="C11:E11"/>
    <mergeCell ref="B2:F2"/>
    <mergeCell ref="F4:H4"/>
    <mergeCell ref="F5:H5"/>
    <mergeCell ref="F6:H6"/>
    <mergeCell ref="F7:H7"/>
    <mergeCell ref="C3:D3"/>
  </mergeCells>
  <phoneticPr fontId="19" type="noConversion"/>
  <pageMargins left="0.69930555555555596" right="0.69930555555555596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客户部毕文君</cp:lastModifiedBy>
  <dcterms:created xsi:type="dcterms:W3CDTF">2014-02-12T08:04:00Z</dcterms:created>
  <dcterms:modified xsi:type="dcterms:W3CDTF">2020-11-20T04:16:39Z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KSOProductBuildVer">
    <vt:lpwstr>2052-10.1.0.6029</vt:lpwstr>
  </property>
</Properties>
</file>