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药明康德\药明奥测\财务\结算\"/>
    </mc:Choice>
  </mc:AlternateContent>
  <bookViews>
    <workbookView xWindow="0" yWindow="0" windowWidth="24000" windowHeight="9750"/>
  </bookViews>
  <sheets>
    <sheet name="结算单" sheetId="1" r:id="rId1"/>
  </sheets>
  <calcPr calcId="152511"/>
</workbook>
</file>

<file path=xl/calcChain.xml><?xml version="1.0" encoding="utf-8"?>
<calcChain xmlns="http://schemas.openxmlformats.org/spreadsheetml/2006/main">
  <c r="I18" i="1" l="1"/>
  <c r="N18" i="1"/>
  <c r="I21" i="1"/>
  <c r="N21" i="1"/>
  <c r="N29" i="1" l="1"/>
  <c r="I29" i="1"/>
  <c r="N32" i="1" l="1"/>
  <c r="N33" i="1" s="1"/>
  <c r="D7" i="1" s="1"/>
  <c r="N28" i="1"/>
  <c r="N27" i="1"/>
  <c r="N26" i="1"/>
  <c r="N25" i="1"/>
  <c r="N24" i="1"/>
  <c r="N20" i="1"/>
  <c r="N19" i="1"/>
  <c r="N17" i="1"/>
  <c r="N16" i="1"/>
  <c r="N22" i="1" s="1"/>
  <c r="D5" i="1" l="1"/>
  <c r="N30" i="1"/>
  <c r="D6" i="1" s="1"/>
  <c r="I24" i="1"/>
  <c r="I25" i="1"/>
  <c r="I26" i="1"/>
  <c r="I27" i="1"/>
  <c r="I28" i="1"/>
  <c r="I16" i="1"/>
  <c r="I17" i="1"/>
  <c r="I19" i="1"/>
  <c r="I20" i="1"/>
  <c r="I32" i="1"/>
  <c r="I33" i="1" s="1"/>
  <c r="C7" i="1"/>
  <c r="C6" i="1"/>
  <c r="C5" i="1"/>
  <c r="N34" i="1" l="1"/>
  <c r="I22" i="1"/>
  <c r="I34" i="1" s="1"/>
  <c r="I35" i="1" s="1"/>
  <c r="I30" i="1"/>
  <c r="N35" i="1" l="1"/>
  <c r="D9" i="1" s="1"/>
  <c r="D8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4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L1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<sst xmlns="http://schemas.openxmlformats.org/spreadsheetml/2006/main" count="79" uniqueCount="61">
  <si>
    <t>Agency:</t>
  </si>
  <si>
    <t>上海麦田公共关系咨询有限公司</t>
  </si>
  <si>
    <t>Item</t>
  </si>
  <si>
    <t>Descripation描述</t>
  </si>
  <si>
    <t>报价</t>
  </si>
  <si>
    <t>税TAX</t>
  </si>
  <si>
    <t>Total Amount</t>
  </si>
  <si>
    <t>Descripation</t>
  </si>
  <si>
    <t>Unit</t>
  </si>
  <si>
    <t>Qty</t>
  </si>
  <si>
    <t>Time of usage</t>
  </si>
  <si>
    <t>Unit Price</t>
  </si>
  <si>
    <t>Total(RMB)</t>
  </si>
  <si>
    <t>大会物料设计</t>
  </si>
  <si>
    <t>1-1</t>
  </si>
  <si>
    <t>图文整理及沟通</t>
  </si>
  <si>
    <t>客户沟通，文字梳理和校对</t>
  </si>
  <si>
    <t>小时</t>
  </si>
  <si>
    <t>1-2</t>
  </si>
  <si>
    <t>KV设计</t>
  </si>
  <si>
    <t>total</t>
  </si>
  <si>
    <t>税 Tax</t>
  </si>
  <si>
    <t>1-4</t>
    <phoneticPr fontId="22" type="noConversion"/>
  </si>
  <si>
    <t>易拉宝</t>
    <phoneticPr fontId="22" type="noConversion"/>
  </si>
  <si>
    <t>胸牌</t>
    <phoneticPr fontId="22" type="noConversion"/>
  </si>
  <si>
    <t>大会物料制作</t>
    <phoneticPr fontId="22" type="noConversion"/>
  </si>
  <si>
    <t>胸牌</t>
    <phoneticPr fontId="22" type="noConversion"/>
  </si>
  <si>
    <t>正面：大会名称+主背景+“工作人员”
背面：时间、地点
红色绳子
横版10cm*7cm</t>
    <phoneticPr fontId="22" type="noConversion"/>
  </si>
  <si>
    <t>个</t>
    <phoneticPr fontId="22" type="noConversion"/>
  </si>
  <si>
    <t>其他</t>
    <phoneticPr fontId="22" type="noConversion"/>
  </si>
  <si>
    <t>3-1</t>
    <phoneticPr fontId="22" type="noConversion"/>
  </si>
  <si>
    <t>运输</t>
    <phoneticPr fontId="22" type="noConversion"/>
  </si>
  <si>
    <t>正面：大会名称+主背景+“参会嘉宾”
背面：时间、地点
蓝色绳子
横版10cm*7cm</t>
    <phoneticPr fontId="22" type="noConversion"/>
  </si>
  <si>
    <t>药明奥测主背景，80cm*180cm</t>
    <phoneticPr fontId="22" type="noConversion"/>
  </si>
  <si>
    <t xml:space="preserve">Item  </t>
    <phoneticPr fontId="22" type="noConversion"/>
  </si>
  <si>
    <t>2-1</t>
    <phoneticPr fontId="22" type="noConversion"/>
  </si>
  <si>
    <t>2-2</t>
    <phoneticPr fontId="22" type="noConversion"/>
  </si>
  <si>
    <t>2-3</t>
  </si>
  <si>
    <t>2-4</t>
    <phoneticPr fontId="22" type="noConversion"/>
  </si>
  <si>
    <t>台签</t>
    <phoneticPr fontId="22" type="noConversion"/>
  </si>
  <si>
    <t>A4纸打印</t>
    <phoneticPr fontId="22" type="noConversion"/>
  </si>
  <si>
    <t>1-5</t>
    <phoneticPr fontId="22" type="noConversion"/>
  </si>
  <si>
    <t>H5制作</t>
    <phoneticPr fontId="22" type="noConversion"/>
  </si>
  <si>
    <t>套</t>
    <phoneticPr fontId="22" type="noConversion"/>
  </si>
  <si>
    <t>邀请函，简单制作</t>
    <phoneticPr fontId="22" type="noConversion"/>
  </si>
  <si>
    <t>具体以实际情况结算</t>
    <phoneticPr fontId="22" type="noConversion"/>
  </si>
  <si>
    <t>total</t>
    <phoneticPr fontId="22" type="noConversion"/>
  </si>
  <si>
    <t>total</t>
    <phoneticPr fontId="22" type="noConversion"/>
  </si>
  <si>
    <t>Total Amount</t>
    <phoneticPr fontId="22" type="noConversion"/>
  </si>
  <si>
    <t>结算价</t>
    <phoneticPr fontId="22" type="noConversion"/>
  </si>
  <si>
    <t>快递费</t>
    <phoneticPr fontId="22" type="noConversion"/>
  </si>
  <si>
    <t>次</t>
    <phoneticPr fontId="22" type="noConversion"/>
  </si>
  <si>
    <t>2-5</t>
  </si>
  <si>
    <t>日程单页</t>
    <phoneticPr fontId="22" type="noConversion"/>
  </si>
  <si>
    <t>A4纸打印</t>
    <phoneticPr fontId="22" type="noConversion"/>
  </si>
  <si>
    <t>A4草稿纸</t>
    <phoneticPr fontId="22" type="noConversion"/>
  </si>
  <si>
    <t>A4纸打印</t>
    <phoneticPr fontId="22" type="noConversion"/>
  </si>
  <si>
    <t>药明奥测AB大会KV设计及物料制作结算单</t>
    <phoneticPr fontId="22" type="noConversion"/>
  </si>
  <si>
    <t>kv创意</t>
    <phoneticPr fontId="22" type="noConversion"/>
  </si>
  <si>
    <t>kv设计</t>
    <phoneticPr fontId="22" type="noConversion"/>
  </si>
  <si>
    <t>结算明细表 Quotation Breakdown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</si>
</sst>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);[Red]\(#,##0.00\)"/>
    <numFmt numFmtId="178" formatCode="_(* #,##0.00_);_(* \(#,##0.00\);_(* &quot;-&quot;??_);_(@_)"/>
    <numFmt numFmtId="179" formatCode="&quot;¥&quot;#,##0.00_);[Red]\(&quot;¥&quot;#,##0.00\)"/>
  </numFmts>
  <fonts count="28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name val="Calibri"/>
      <family val="2"/>
    </font>
    <font>
      <b/>
      <sz val="12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2" fillId="0" borderId="0">
      <alignment vertical="top"/>
    </xf>
    <xf numFmtId="178" fontId="1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" fillId="0" borderId="0"/>
    <xf numFmtId="43" fontId="16" fillId="0" borderId="0" applyFont="0" applyFill="0" applyBorder="0" applyAlignment="0" applyProtection="0"/>
    <xf numFmtId="0" fontId="12" fillId="0" borderId="0">
      <alignment vertical="top"/>
    </xf>
    <xf numFmtId="0" fontId="17" fillId="0" borderId="0"/>
    <xf numFmtId="0" fontId="14" fillId="0" borderId="0">
      <alignment vertical="top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2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>
      <alignment vertical="top"/>
    </xf>
    <xf numFmtId="0" fontId="19" fillId="10" borderId="0" applyNumberFormat="0" applyBorder="0" applyAlignment="0" applyProtection="0">
      <alignment vertical="center"/>
    </xf>
    <xf numFmtId="0" fontId="12" fillId="0" borderId="0">
      <alignment vertical="top"/>
    </xf>
    <xf numFmtId="0" fontId="13" fillId="0" borderId="0">
      <alignment vertical="center"/>
    </xf>
    <xf numFmtId="0" fontId="12" fillId="0" borderId="0">
      <alignment vertical="top"/>
    </xf>
    <xf numFmtId="0" fontId="12" fillId="0" borderId="0"/>
    <xf numFmtId="0" fontId="20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>
      <alignment vertical="top"/>
    </xf>
    <xf numFmtId="0" fontId="1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vertical="center"/>
    </xf>
    <xf numFmtId="43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0" xfId="2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76" fontId="7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58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49" fontId="23" fillId="4" borderId="1" xfId="18" applyNumberFormat="1" applyFont="1" applyFill="1" applyBorder="1" applyAlignment="1">
      <alignment horizontal="center" vertical="center"/>
    </xf>
    <xf numFmtId="0" fontId="24" fillId="4" borderId="1" xfId="18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4" borderId="1" xfId="18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3" fillId="0" borderId="1" xfId="18" applyFont="1" applyBorder="1" applyAlignment="1">
      <alignment horizontal="left" vertical="center"/>
    </xf>
    <xf numFmtId="0" fontId="23" fillId="0" borderId="1" xfId="18" applyFont="1" applyBorder="1" applyAlignment="1">
      <alignment horizontal="left" vertical="center" wrapText="1"/>
    </xf>
    <xf numFmtId="0" fontId="23" fillId="0" borderId="1" xfId="18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1" xfId="18" applyFont="1" applyBorder="1" applyAlignment="1">
      <alignment vertical="center"/>
    </xf>
    <xf numFmtId="49" fontId="23" fillId="4" borderId="4" xfId="1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1" xfId="18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5" fillId="6" borderId="1" xfId="0" applyNumberFormat="1" applyFont="1" applyFill="1" applyBorder="1" applyAlignment="1">
      <alignment horizontal="center" vertical="center" wrapText="1"/>
    </xf>
    <xf numFmtId="179" fontId="2" fillId="8" borderId="1" xfId="0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3" fillId="0" borderId="1" xfId="18" applyNumberFormat="1" applyFont="1" applyBorder="1" applyAlignment="1">
      <alignment vertical="center"/>
    </xf>
    <xf numFmtId="179" fontId="2" fillId="8" borderId="1" xfId="0" applyNumberFormat="1" applyFont="1" applyFill="1" applyBorder="1" applyAlignment="1">
      <alignment horizontal="right" vertical="center"/>
    </xf>
    <xf numFmtId="179" fontId="11" fillId="9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9" fillId="9" borderId="1" xfId="0" applyFont="1" applyFill="1" applyBorder="1" applyAlignment="1">
      <alignment horizontal="center" vertical="center"/>
    </xf>
    <xf numFmtId="9" fontId="9" fillId="7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2" fillId="0" borderId="1" xfId="18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3" fillId="4" borderId="3" xfId="18" applyNumberFormat="1" applyFont="1" applyFill="1" applyBorder="1" applyAlignment="1">
      <alignment horizontal="center" vertical="center"/>
    </xf>
    <xf numFmtId="49" fontId="23" fillId="4" borderId="4" xfId="18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23" fillId="0" borderId="3" xfId="18" applyFont="1" applyBorder="1" applyAlignment="1">
      <alignment horizontal="left" vertical="center"/>
    </xf>
    <xf numFmtId="0" fontId="23" fillId="0" borderId="4" xfId="18" applyFont="1" applyBorder="1" applyAlignment="1">
      <alignment horizontal="left" vertical="center"/>
    </xf>
    <xf numFmtId="0" fontId="24" fillId="4" borderId="3" xfId="18" applyFont="1" applyFill="1" applyBorder="1" applyAlignment="1">
      <alignment vertical="center" wrapText="1"/>
    </xf>
    <xf numFmtId="0" fontId="24" fillId="4" borderId="4" xfId="18" applyFont="1" applyFill="1" applyBorder="1" applyAlignment="1">
      <alignment vertical="center" wrapText="1"/>
    </xf>
  </cellXfs>
  <cellStyles count="27">
    <cellStyle name="0,0_x000d__x000a_NA_x000d__x000a_" xfId="7"/>
    <cellStyle name="Comma 2" xfId="5"/>
    <cellStyle name="Comma 2 2" xfId="15"/>
    <cellStyle name="Normal 2" xfId="11"/>
    <cellStyle name="Normal 3" xfId="13"/>
    <cellStyle name="Normal_Event Logistic Service RFQ Template_v3" xfId="8"/>
    <cellStyle name="標準_Meeting Request（1125 价）" xfId="16"/>
    <cellStyle name="差_20131026　杭州無錫2日間見積もり(0929)" xfId="17"/>
    <cellStyle name="差_Meeting Request（1125 价）" xfId="3"/>
    <cellStyle name="常规" xfId="0" builtinId="0"/>
    <cellStyle name="常规 2" xfId="18"/>
    <cellStyle name="常规 2 2 4" xfId="1"/>
    <cellStyle name="常规 2 5" xfId="6"/>
    <cellStyle name="常规 2 6" xfId="26"/>
    <cellStyle name="常规 3" xfId="19"/>
    <cellStyle name="常规 3 2" xfId="10"/>
    <cellStyle name="常规 3 3" xfId="12"/>
    <cellStyle name="常规 4" xfId="20"/>
    <cellStyle name="常规 5" xfId="21"/>
    <cellStyle name="常规 6" xfId="4"/>
    <cellStyle name="好_20131026　杭州無錫2日間見積もり(0929)" xfId="22"/>
    <cellStyle name="好_Meeting Request（1125 价）" xfId="9"/>
    <cellStyle name="千位分隔" xfId="2" builtinId="3"/>
    <cellStyle name="千位分隔 2" xfId="23"/>
    <cellStyle name="千位分隔 2 2" xfId="24"/>
    <cellStyle name="千位分隔 3" xfId="14"/>
    <cellStyle name="样式 1" xfId="25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0"/>
  <sheetViews>
    <sheetView showGridLines="0" tabSelected="1" topLeftCell="B19" zoomScale="106" zoomScaleNormal="106" workbookViewId="0">
      <selection activeCell="Q11" sqref="Q11"/>
    </sheetView>
  </sheetViews>
  <sheetFormatPr defaultColWidth="9" defaultRowHeight="17.25"/>
  <cols>
    <col min="1" max="1" width="9" style="1"/>
    <col min="2" max="2" width="8.5" style="1" customWidth="1"/>
    <col min="3" max="3" width="23.375" style="1" customWidth="1"/>
    <col min="4" max="4" width="31.5" style="2" customWidth="1"/>
    <col min="5" max="5" width="6.375" style="1" customWidth="1"/>
    <col min="6" max="7" width="9.125" style="3" customWidth="1"/>
    <col min="8" max="8" width="13.25" style="42" customWidth="1"/>
    <col min="9" max="9" width="14" style="42" customWidth="1"/>
    <col min="10" max="10" width="9.625" style="40" customWidth="1"/>
    <col min="11" max="12" width="9.125" style="3" customWidth="1"/>
    <col min="13" max="13" width="13.25" style="42" customWidth="1"/>
    <col min="14" max="14" width="15.25" style="42" customWidth="1"/>
    <col min="15" max="16384" width="9" style="1"/>
  </cols>
  <sheetData>
    <row r="2" spans="2:14" ht="36.6" customHeight="1">
      <c r="B2" s="57" t="s">
        <v>57</v>
      </c>
      <c r="C2" s="57"/>
      <c r="D2" s="57"/>
      <c r="E2" s="57"/>
    </row>
    <row r="3" spans="2:14">
      <c r="B3" s="4"/>
      <c r="C3" s="5" t="s">
        <v>0</v>
      </c>
      <c r="D3" s="6" t="s">
        <v>1</v>
      </c>
    </row>
    <row r="4" spans="2:14" ht="18">
      <c r="B4" s="7" t="s">
        <v>2</v>
      </c>
      <c r="C4" s="7" t="s">
        <v>3</v>
      </c>
      <c r="D4" s="7" t="s">
        <v>4</v>
      </c>
    </row>
    <row r="5" spans="2:14">
      <c r="B5" s="8">
        <v>1</v>
      </c>
      <c r="C5" s="9" t="str">
        <f>C15</f>
        <v>大会物料设计</v>
      </c>
      <c r="D5" s="10">
        <f>N22</f>
        <v>6688</v>
      </c>
    </row>
    <row r="6" spans="2:14">
      <c r="B6" s="8">
        <v>2</v>
      </c>
      <c r="C6" s="9" t="str">
        <f>C23</f>
        <v>大会物料制作</v>
      </c>
      <c r="D6" s="10">
        <f>N30</f>
        <v>2073</v>
      </c>
    </row>
    <row r="7" spans="2:14">
      <c r="B7" s="8">
        <v>3</v>
      </c>
      <c r="C7" s="9" t="str">
        <f>C31</f>
        <v>其他</v>
      </c>
      <c r="D7" s="10">
        <f>N33</f>
        <v>600</v>
      </c>
    </row>
    <row r="8" spans="2:14">
      <c r="B8" s="8">
        <v>4</v>
      </c>
      <c r="C8" s="9" t="s">
        <v>5</v>
      </c>
      <c r="D8" s="11">
        <f>N34</f>
        <v>561.66</v>
      </c>
    </row>
    <row r="9" spans="2:14">
      <c r="B9" s="12"/>
      <c r="C9" s="9" t="s">
        <v>6</v>
      </c>
      <c r="D9" s="11">
        <f>N35</f>
        <v>9922.66</v>
      </c>
    </row>
    <row r="11" spans="2:14">
      <c r="B11" s="13"/>
      <c r="C11" s="14"/>
      <c r="D11" s="15"/>
    </row>
    <row r="12" spans="2:14">
      <c r="B12" s="13"/>
      <c r="C12" s="16"/>
      <c r="D12" s="16"/>
      <c r="E12" s="15"/>
    </row>
    <row r="13" spans="2:14" ht="30" customHeight="1">
      <c r="B13" s="58" t="s">
        <v>60</v>
      </c>
      <c r="C13" s="58"/>
      <c r="D13" s="58"/>
      <c r="E13" s="58"/>
      <c r="F13" s="55"/>
      <c r="G13" s="55"/>
      <c r="H13" s="55"/>
      <c r="I13" s="55"/>
      <c r="K13" s="55"/>
      <c r="L13" s="55"/>
      <c r="M13" s="55"/>
      <c r="N13" s="55"/>
    </row>
    <row r="14" spans="2:14" ht="36">
      <c r="B14" s="17" t="s">
        <v>34</v>
      </c>
      <c r="C14" s="18" t="s">
        <v>7</v>
      </c>
      <c r="D14" s="18"/>
      <c r="E14" s="17" t="s">
        <v>8</v>
      </c>
      <c r="F14" s="19" t="s">
        <v>9</v>
      </c>
      <c r="G14" s="20" t="s">
        <v>10</v>
      </c>
      <c r="H14" s="43" t="s">
        <v>11</v>
      </c>
      <c r="I14" s="43" t="s">
        <v>12</v>
      </c>
      <c r="K14" s="19" t="s">
        <v>9</v>
      </c>
      <c r="L14" s="20" t="s">
        <v>10</v>
      </c>
      <c r="M14" s="43" t="s">
        <v>11</v>
      </c>
      <c r="N14" s="43" t="s">
        <v>49</v>
      </c>
    </row>
    <row r="15" spans="2:14" ht="18.75">
      <c r="B15" s="21">
        <v>1</v>
      </c>
      <c r="C15" s="22" t="s">
        <v>13</v>
      </c>
      <c r="D15" s="23"/>
      <c r="E15" s="23"/>
      <c r="F15" s="24"/>
      <c r="G15" s="24"/>
      <c r="H15" s="44"/>
      <c r="I15" s="44"/>
      <c r="K15" s="24"/>
      <c r="L15" s="24"/>
      <c r="M15" s="44"/>
      <c r="N15" s="44"/>
    </row>
    <row r="16" spans="2:14" ht="16.5">
      <c r="B16" s="28" t="s">
        <v>14</v>
      </c>
      <c r="C16" s="29" t="s">
        <v>15</v>
      </c>
      <c r="D16" s="30" t="s">
        <v>16</v>
      </c>
      <c r="E16" s="31" t="s">
        <v>17</v>
      </c>
      <c r="F16" s="36">
        <v>12</v>
      </c>
      <c r="G16" s="36">
        <v>1</v>
      </c>
      <c r="H16" s="45">
        <v>286</v>
      </c>
      <c r="I16" s="46">
        <f t="shared" ref="I16:I21" si="0">H16*F16*G16</f>
        <v>3432</v>
      </c>
      <c r="K16" s="36">
        <v>8</v>
      </c>
      <c r="L16" s="36">
        <v>1</v>
      </c>
      <c r="M16" s="45">
        <v>286</v>
      </c>
      <c r="N16" s="46">
        <f t="shared" ref="N16:N21" si="1">M16*K16*L16</f>
        <v>2288</v>
      </c>
    </row>
    <row r="17" spans="2:14" ht="16.5">
      <c r="B17" s="59" t="s">
        <v>18</v>
      </c>
      <c r="C17" s="64" t="s">
        <v>19</v>
      </c>
      <c r="D17" s="30" t="s">
        <v>59</v>
      </c>
      <c r="E17" s="31" t="s">
        <v>17</v>
      </c>
      <c r="F17" s="36">
        <v>1</v>
      </c>
      <c r="G17" s="36">
        <v>1</v>
      </c>
      <c r="H17" s="45">
        <v>3000</v>
      </c>
      <c r="I17" s="46">
        <f t="shared" si="0"/>
        <v>3000</v>
      </c>
      <c r="K17" s="36">
        <v>1</v>
      </c>
      <c r="L17" s="36">
        <v>1</v>
      </c>
      <c r="M17" s="45">
        <v>2500</v>
      </c>
      <c r="N17" s="46">
        <f t="shared" si="1"/>
        <v>2500</v>
      </c>
    </row>
    <row r="18" spans="2:14" ht="16.5">
      <c r="B18" s="60"/>
      <c r="C18" s="65"/>
      <c r="D18" s="30" t="s">
        <v>58</v>
      </c>
      <c r="E18" s="31" t="s">
        <v>17</v>
      </c>
      <c r="F18" s="36">
        <v>12</v>
      </c>
      <c r="G18" s="36">
        <v>1</v>
      </c>
      <c r="H18" s="45">
        <v>350</v>
      </c>
      <c r="I18" s="46">
        <f t="shared" si="0"/>
        <v>4200</v>
      </c>
      <c r="K18" s="51">
        <v>0</v>
      </c>
      <c r="L18" s="36">
        <v>1</v>
      </c>
      <c r="M18" s="45">
        <v>350</v>
      </c>
      <c r="N18" s="46">
        <f t="shared" si="1"/>
        <v>0</v>
      </c>
    </row>
    <row r="19" spans="2:14" ht="16.5">
      <c r="B19" s="59" t="s">
        <v>22</v>
      </c>
      <c r="C19" s="32" t="s">
        <v>23</v>
      </c>
      <c r="D19" s="32"/>
      <c r="E19" s="31" t="s">
        <v>17</v>
      </c>
      <c r="F19" s="36">
        <v>4</v>
      </c>
      <c r="G19" s="36">
        <v>1</v>
      </c>
      <c r="H19" s="45">
        <v>300</v>
      </c>
      <c r="I19" s="46">
        <f t="shared" si="0"/>
        <v>1200</v>
      </c>
      <c r="K19" s="36">
        <v>4</v>
      </c>
      <c r="L19" s="36">
        <v>1</v>
      </c>
      <c r="M19" s="45">
        <v>300</v>
      </c>
      <c r="N19" s="46">
        <f t="shared" si="1"/>
        <v>1200</v>
      </c>
    </row>
    <row r="20" spans="2:14" ht="16.5">
      <c r="B20" s="60"/>
      <c r="C20" s="32" t="s">
        <v>24</v>
      </c>
      <c r="D20" s="32"/>
      <c r="E20" s="31" t="s">
        <v>17</v>
      </c>
      <c r="F20" s="36">
        <v>2</v>
      </c>
      <c r="G20" s="36">
        <v>1</v>
      </c>
      <c r="H20" s="45">
        <v>350</v>
      </c>
      <c r="I20" s="46">
        <f t="shared" si="0"/>
        <v>700</v>
      </c>
      <c r="K20" s="36">
        <v>2</v>
      </c>
      <c r="L20" s="36">
        <v>1</v>
      </c>
      <c r="M20" s="45">
        <v>350</v>
      </c>
      <c r="N20" s="46">
        <f t="shared" si="1"/>
        <v>700</v>
      </c>
    </row>
    <row r="21" spans="2:14" ht="24">
      <c r="B21" s="38" t="s">
        <v>41</v>
      </c>
      <c r="C21" s="39" t="s">
        <v>42</v>
      </c>
      <c r="D21" s="39" t="s">
        <v>44</v>
      </c>
      <c r="E21" s="31" t="s">
        <v>43</v>
      </c>
      <c r="F21" s="36">
        <v>1</v>
      </c>
      <c r="G21" s="36">
        <v>1</v>
      </c>
      <c r="H21" s="45">
        <v>4000</v>
      </c>
      <c r="I21" s="46">
        <f t="shared" si="0"/>
        <v>4000</v>
      </c>
      <c r="J21" s="40" t="s">
        <v>45</v>
      </c>
      <c r="K21" s="51">
        <v>0</v>
      </c>
      <c r="L21" s="36">
        <v>1</v>
      </c>
      <c r="M21" s="45">
        <v>4000</v>
      </c>
      <c r="N21" s="46">
        <f t="shared" si="1"/>
        <v>0</v>
      </c>
    </row>
    <row r="22" spans="2:14" ht="27" customHeight="1">
      <c r="B22" s="56" t="s">
        <v>20</v>
      </c>
      <c r="C22" s="56"/>
      <c r="D22" s="56"/>
      <c r="E22" s="56"/>
      <c r="F22" s="56"/>
      <c r="G22" s="56"/>
      <c r="H22" s="56"/>
      <c r="I22" s="47">
        <f>SUM(I16:I21)</f>
        <v>16532</v>
      </c>
      <c r="K22" s="56" t="s">
        <v>20</v>
      </c>
      <c r="L22" s="56"/>
      <c r="M22" s="56"/>
      <c r="N22" s="47">
        <f>SUM(N16:N21)</f>
        <v>6688</v>
      </c>
    </row>
    <row r="23" spans="2:14" ht="18.75">
      <c r="B23" s="21">
        <v>2</v>
      </c>
      <c r="C23" s="22" t="s">
        <v>25</v>
      </c>
      <c r="D23" s="23"/>
      <c r="E23" s="23"/>
      <c r="F23" s="24"/>
      <c r="G23" s="24"/>
      <c r="H23" s="44"/>
      <c r="I23" s="44"/>
      <c r="K23" s="24"/>
      <c r="L23" s="24"/>
      <c r="M23" s="44"/>
      <c r="N23" s="44"/>
    </row>
    <row r="24" spans="2:14" ht="66">
      <c r="B24" s="59" t="s">
        <v>35</v>
      </c>
      <c r="C24" s="62" t="s">
        <v>26</v>
      </c>
      <c r="D24" s="34" t="s">
        <v>32</v>
      </c>
      <c r="E24" s="35" t="s">
        <v>28</v>
      </c>
      <c r="F24" s="37">
        <v>20</v>
      </c>
      <c r="G24" s="37">
        <v>1</v>
      </c>
      <c r="H24" s="48">
        <v>15</v>
      </c>
      <c r="I24" s="46">
        <f t="shared" ref="I24:I29" si="2">H24*F24*G24</f>
        <v>300</v>
      </c>
      <c r="K24" s="37">
        <v>20</v>
      </c>
      <c r="L24" s="37">
        <v>1</v>
      </c>
      <c r="M24" s="48">
        <v>15</v>
      </c>
      <c r="N24" s="46">
        <f t="shared" ref="N24:N29" si="3">M24*K24*L24</f>
        <v>300</v>
      </c>
    </row>
    <row r="25" spans="2:14" ht="66">
      <c r="B25" s="60"/>
      <c r="C25" s="63"/>
      <c r="D25" s="34" t="s">
        <v>27</v>
      </c>
      <c r="E25" s="35" t="s">
        <v>28</v>
      </c>
      <c r="F25" s="37">
        <v>20</v>
      </c>
      <c r="G25" s="37">
        <v>1</v>
      </c>
      <c r="H25" s="48">
        <v>15</v>
      </c>
      <c r="I25" s="46">
        <f t="shared" si="2"/>
        <v>300</v>
      </c>
      <c r="K25" s="37">
        <v>20</v>
      </c>
      <c r="L25" s="37">
        <v>1</v>
      </c>
      <c r="M25" s="48">
        <v>15</v>
      </c>
      <c r="N25" s="46">
        <f t="shared" si="3"/>
        <v>300</v>
      </c>
    </row>
    <row r="26" spans="2:14" ht="27" customHeight="1">
      <c r="B26" s="28" t="s">
        <v>36</v>
      </c>
      <c r="C26" s="33" t="s">
        <v>23</v>
      </c>
      <c r="D26" s="33" t="s">
        <v>33</v>
      </c>
      <c r="E26" s="35" t="s">
        <v>28</v>
      </c>
      <c r="F26" s="37">
        <v>1</v>
      </c>
      <c r="G26" s="37">
        <v>1</v>
      </c>
      <c r="H26" s="48">
        <v>300</v>
      </c>
      <c r="I26" s="46">
        <f t="shared" si="2"/>
        <v>300</v>
      </c>
      <c r="K26" s="37">
        <v>2</v>
      </c>
      <c r="L26" s="37">
        <v>1</v>
      </c>
      <c r="M26" s="48">
        <v>300</v>
      </c>
      <c r="N26" s="46">
        <f t="shared" si="3"/>
        <v>600</v>
      </c>
    </row>
    <row r="27" spans="2:14" ht="27" customHeight="1">
      <c r="B27" s="28" t="s">
        <v>37</v>
      </c>
      <c r="C27" s="33" t="s">
        <v>55</v>
      </c>
      <c r="D27" s="33" t="s">
        <v>56</v>
      </c>
      <c r="E27" s="35" t="s">
        <v>28</v>
      </c>
      <c r="F27" s="37">
        <v>120</v>
      </c>
      <c r="G27" s="37">
        <v>1</v>
      </c>
      <c r="H27" s="48">
        <v>2.5</v>
      </c>
      <c r="I27" s="46">
        <f t="shared" si="2"/>
        <v>300</v>
      </c>
      <c r="K27" s="37">
        <v>120</v>
      </c>
      <c r="L27" s="37">
        <v>1</v>
      </c>
      <c r="M27" s="48">
        <v>2.5</v>
      </c>
      <c r="N27" s="46">
        <f t="shared" si="3"/>
        <v>300</v>
      </c>
    </row>
    <row r="28" spans="2:14" ht="27" customHeight="1">
      <c r="B28" s="28" t="s">
        <v>38</v>
      </c>
      <c r="C28" s="33" t="s">
        <v>39</v>
      </c>
      <c r="D28" s="33" t="s">
        <v>40</v>
      </c>
      <c r="E28" s="35" t="s">
        <v>28</v>
      </c>
      <c r="F28" s="37">
        <v>36</v>
      </c>
      <c r="G28" s="37">
        <v>1</v>
      </c>
      <c r="H28" s="48">
        <v>7</v>
      </c>
      <c r="I28" s="46">
        <f t="shared" si="2"/>
        <v>252</v>
      </c>
      <c r="K28" s="41">
        <v>39</v>
      </c>
      <c r="L28" s="37">
        <v>1</v>
      </c>
      <c r="M28" s="48">
        <v>7</v>
      </c>
      <c r="N28" s="46">
        <f t="shared" si="3"/>
        <v>273</v>
      </c>
    </row>
    <row r="29" spans="2:14" ht="27" customHeight="1">
      <c r="B29" s="28" t="s">
        <v>52</v>
      </c>
      <c r="C29" s="33" t="s">
        <v>53</v>
      </c>
      <c r="D29" s="33" t="s">
        <v>54</v>
      </c>
      <c r="E29" s="35" t="s">
        <v>28</v>
      </c>
      <c r="F29" s="37">
        <v>50</v>
      </c>
      <c r="G29" s="37">
        <v>0</v>
      </c>
      <c r="H29" s="48">
        <v>3</v>
      </c>
      <c r="I29" s="46">
        <f t="shared" si="2"/>
        <v>0</v>
      </c>
      <c r="K29" s="41">
        <v>100</v>
      </c>
      <c r="L29" s="37">
        <v>1</v>
      </c>
      <c r="M29" s="48">
        <v>3</v>
      </c>
      <c r="N29" s="46">
        <f t="shared" si="3"/>
        <v>300</v>
      </c>
    </row>
    <row r="30" spans="2:14" ht="27" customHeight="1">
      <c r="B30" s="56" t="s">
        <v>46</v>
      </c>
      <c r="C30" s="56"/>
      <c r="D30" s="56"/>
      <c r="E30" s="56"/>
      <c r="F30" s="56"/>
      <c r="G30" s="56"/>
      <c r="H30" s="56"/>
      <c r="I30" s="47">
        <f>SUM(I24:I29)</f>
        <v>1452</v>
      </c>
      <c r="K30" s="56" t="s">
        <v>47</v>
      </c>
      <c r="L30" s="56"/>
      <c r="M30" s="56"/>
      <c r="N30" s="47">
        <f>SUM(N24:N29)</f>
        <v>2073</v>
      </c>
    </row>
    <row r="31" spans="2:14" ht="18.75">
      <c r="B31" s="21">
        <v>3</v>
      </c>
      <c r="C31" s="22" t="s">
        <v>29</v>
      </c>
      <c r="D31" s="23"/>
      <c r="E31" s="23"/>
      <c r="F31" s="24"/>
      <c r="G31" s="24"/>
      <c r="H31" s="44"/>
      <c r="I31" s="44"/>
      <c r="K31" s="24"/>
      <c r="L31" s="24"/>
      <c r="M31" s="44"/>
      <c r="N31" s="44"/>
    </row>
    <row r="32" spans="2:14" ht="27" customHeight="1">
      <c r="B32" s="28" t="s">
        <v>30</v>
      </c>
      <c r="C32" s="33" t="s">
        <v>31</v>
      </c>
      <c r="D32" s="33" t="s">
        <v>50</v>
      </c>
      <c r="E32" s="35" t="s">
        <v>51</v>
      </c>
      <c r="F32" s="37">
        <v>1</v>
      </c>
      <c r="G32" s="37">
        <v>1</v>
      </c>
      <c r="H32" s="48">
        <v>360</v>
      </c>
      <c r="I32" s="46">
        <f t="shared" ref="I32" si="4">H32*F32*G32</f>
        <v>360</v>
      </c>
      <c r="J32" s="40" t="s">
        <v>45</v>
      </c>
      <c r="K32" s="37">
        <v>1</v>
      </c>
      <c r="L32" s="37">
        <v>1</v>
      </c>
      <c r="M32" s="48">
        <v>600</v>
      </c>
      <c r="N32" s="46">
        <f t="shared" ref="N32" si="5">M32*K32*L32</f>
        <v>600</v>
      </c>
    </row>
    <row r="33" spans="2:14" ht="27" customHeight="1">
      <c r="B33" s="56" t="s">
        <v>20</v>
      </c>
      <c r="C33" s="56"/>
      <c r="D33" s="56"/>
      <c r="E33" s="56"/>
      <c r="F33" s="56"/>
      <c r="G33" s="56"/>
      <c r="H33" s="56"/>
      <c r="I33" s="47">
        <f>SUM(I32:I32)</f>
        <v>360</v>
      </c>
      <c r="K33" s="56" t="s">
        <v>20</v>
      </c>
      <c r="L33" s="56"/>
      <c r="M33" s="56"/>
      <c r="N33" s="47">
        <f>SUM(N32:N32)</f>
        <v>600</v>
      </c>
    </row>
    <row r="34" spans="2:14" ht="18">
      <c r="B34" s="25">
        <v>4</v>
      </c>
      <c r="C34" s="22" t="s">
        <v>21</v>
      </c>
      <c r="D34" s="53">
        <v>0.06</v>
      </c>
      <c r="E34" s="54"/>
      <c r="F34" s="54"/>
      <c r="G34" s="54"/>
      <c r="H34" s="54"/>
      <c r="I34" s="49">
        <f>(I22+I30+I33)*D34</f>
        <v>1100.6399999999999</v>
      </c>
      <c r="K34" s="53">
        <v>0.06</v>
      </c>
      <c r="L34" s="54"/>
      <c r="M34" s="54"/>
      <c r="N34" s="49">
        <f>(N22+N30+N33)*D34</f>
        <v>561.66</v>
      </c>
    </row>
    <row r="35" spans="2:14" ht="18">
      <c r="B35" s="61" t="s">
        <v>48</v>
      </c>
      <c r="C35" s="61"/>
      <c r="D35" s="61"/>
      <c r="E35" s="61"/>
      <c r="F35" s="61"/>
      <c r="G35" s="61"/>
      <c r="H35" s="61"/>
      <c r="I35" s="50">
        <f>I22+I30+I34+I33</f>
        <v>19444.64</v>
      </c>
      <c r="K35" s="52" t="s">
        <v>49</v>
      </c>
      <c r="L35" s="52"/>
      <c r="M35" s="52"/>
      <c r="N35" s="50">
        <f>N22+N30+N34+N33</f>
        <v>9922.66</v>
      </c>
    </row>
    <row r="39" spans="2:14">
      <c r="B39" s="26"/>
      <c r="D39" s="27"/>
    </row>
    <row r="40" spans="2:14">
      <c r="B40" s="26"/>
      <c r="D40" s="27"/>
    </row>
  </sheetData>
  <mergeCells count="18">
    <mergeCell ref="B35:H35"/>
    <mergeCell ref="B19:B20"/>
    <mergeCell ref="B30:H30"/>
    <mergeCell ref="B24:B25"/>
    <mergeCell ref="C24:C25"/>
    <mergeCell ref="B2:E2"/>
    <mergeCell ref="B13:E13"/>
    <mergeCell ref="F13:I13"/>
    <mergeCell ref="B22:H22"/>
    <mergeCell ref="D34:H34"/>
    <mergeCell ref="B33:H33"/>
    <mergeCell ref="B17:B18"/>
    <mergeCell ref="K35:M35"/>
    <mergeCell ref="K34:M34"/>
    <mergeCell ref="K13:N13"/>
    <mergeCell ref="K22:M22"/>
    <mergeCell ref="K30:M30"/>
    <mergeCell ref="K33:M33"/>
  </mergeCells>
  <phoneticPr fontId="22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客户部王璐</cp:lastModifiedBy>
  <dcterms:created xsi:type="dcterms:W3CDTF">2014-02-12T08:04:00Z</dcterms:created>
  <dcterms:modified xsi:type="dcterms:W3CDTF">2020-03-03T08:19:41Z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2052-11.1.0.8806</vt:lpwstr>
  </property>
</Properties>
</file>