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natalie.bi\Desktop\AZ肺扬之家\报价单\0510\"/>
    </mc:Choice>
  </mc:AlternateContent>
  <bookViews>
    <workbookView xWindow="-108" yWindow="-108" windowWidth="19416" windowHeight="10560"/>
  </bookViews>
  <sheets>
    <sheet name="Format" sheetId="5" r:id="rId1"/>
    <sheet name="Sheet1" sheetId="6" r:id="rId2"/>
  </sheets>
  <externalReferences>
    <externalReference r:id="rId3"/>
  </externalReferences>
  <definedNames>
    <definedName name="一级">'[1]02.RATECARD'!$D$117:$D$124</definedName>
  </definedNames>
  <calcPr calcId="152511" concurrentCalc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109" i="5" l="1"/>
  <c r="F110" i="5"/>
  <c r="F111" i="5"/>
  <c r="F77" i="5"/>
  <c r="F78" i="5"/>
  <c r="F79" i="5"/>
  <c r="F80" i="5"/>
  <c r="F81" i="5"/>
  <c r="F82" i="5"/>
  <c r="F83" i="5"/>
  <c r="F84" i="5"/>
  <c r="F85" i="5"/>
  <c r="F86" i="5"/>
  <c r="F87" i="5"/>
  <c r="F88" i="5"/>
  <c r="F89" i="5"/>
  <c r="F90" i="5"/>
  <c r="F91" i="5"/>
  <c r="F92" i="5"/>
  <c r="F93" i="5"/>
  <c r="F94" i="5"/>
  <c r="F95" i="5"/>
  <c r="F96" i="5"/>
  <c r="F97" i="5"/>
  <c r="F98" i="5"/>
  <c r="F99" i="5"/>
  <c r="F100" i="5"/>
  <c r="F101" i="5"/>
  <c r="F102" i="5"/>
  <c r="F103" i="5"/>
  <c r="F104" i="5"/>
  <c r="F105" i="5"/>
  <c r="F106" i="5"/>
  <c r="F107" i="5"/>
  <c r="F64" i="5"/>
  <c r="F65" i="5"/>
  <c r="F66" i="5"/>
  <c r="F67" i="5"/>
  <c r="F68" i="5"/>
  <c r="F69" i="5"/>
  <c r="F70" i="5"/>
  <c r="F71" i="5"/>
  <c r="F72" i="5"/>
  <c r="F73" i="5"/>
  <c r="F74" i="5"/>
  <c r="F75" i="5"/>
  <c r="F51" i="5"/>
  <c r="F52" i="5"/>
  <c r="F53" i="5"/>
  <c r="F54" i="5"/>
  <c r="F55" i="5"/>
  <c r="F56" i="5"/>
  <c r="F57" i="5"/>
  <c r="F58" i="5"/>
  <c r="F59" i="5"/>
  <c r="F60" i="5"/>
  <c r="F61" i="5"/>
  <c r="F62" i="5"/>
  <c r="F39" i="5"/>
  <c r="F40" i="5"/>
  <c r="F41" i="5"/>
  <c r="F42" i="5"/>
  <c r="F43" i="5"/>
  <c r="F44" i="5"/>
  <c r="F45" i="5"/>
  <c r="F47" i="5"/>
  <c r="F48" i="5"/>
  <c r="F49" i="5"/>
  <c r="F4" i="5"/>
  <c r="F5" i="5"/>
  <c r="F6" i="5"/>
  <c r="F7" i="5"/>
  <c r="F8" i="5"/>
  <c r="F9" i="5"/>
  <c r="F10" i="5"/>
  <c r="F11" i="5"/>
  <c r="F12" i="5"/>
  <c r="F13" i="5"/>
  <c r="F14" i="5"/>
  <c r="F15" i="5"/>
  <c r="F16" i="5"/>
  <c r="F17" i="5"/>
  <c r="F18" i="5"/>
  <c r="F19" i="5"/>
  <c r="F20" i="5"/>
  <c r="F21" i="5"/>
  <c r="F22" i="5"/>
  <c r="F23" i="5"/>
  <c r="F24" i="5"/>
  <c r="F25" i="5"/>
  <c r="F26" i="5"/>
  <c r="F27" i="5"/>
  <c r="F28" i="5"/>
  <c r="F29" i="5"/>
  <c r="F30" i="5"/>
  <c r="F31" i="5"/>
  <c r="F32" i="5"/>
  <c r="F33" i="5"/>
  <c r="F34" i="5"/>
  <c r="F35" i="5"/>
  <c r="F37" i="5"/>
  <c r="F113" i="5"/>
  <c r="F114" i="5"/>
  <c r="F115" i="5"/>
</calcChain>
</file>

<file path=xl/sharedStrings.xml><?xml version="1.0" encoding="utf-8"?>
<sst xmlns="http://schemas.openxmlformats.org/spreadsheetml/2006/main" count="294" uniqueCount="229">
  <si>
    <t>Description 
费用描述</t>
  </si>
  <si>
    <t>QTY
数量</t>
  </si>
  <si>
    <t>Total
总价</t>
  </si>
  <si>
    <t>Remark
备注</t>
  </si>
  <si>
    <t>Unit
单位</t>
  </si>
  <si>
    <t>Sub-total</t>
  </si>
  <si>
    <t>Item No.
项目编号</t>
  </si>
  <si>
    <r>
      <t>1.</t>
    </r>
    <r>
      <rPr>
        <b/>
        <sz val="10"/>
        <rFont val="宋体"/>
        <family val="3"/>
        <charset val="134"/>
      </rPr>
      <t>微信公众号功能开发和日常运营</t>
    </r>
    <phoneticPr fontId="12" type="noConversion"/>
  </si>
  <si>
    <t>个</t>
    <phoneticPr fontId="12" type="noConversion"/>
  </si>
  <si>
    <t>直播外链内容管理及部署</t>
  </si>
  <si>
    <t>项</t>
    <phoneticPr fontId="12" type="noConversion"/>
  </si>
  <si>
    <t>内部视频内容管理器</t>
  </si>
  <si>
    <t>针对视频的评论系统</t>
  </si>
  <si>
    <t>课程控制与解锁逻辑开发</t>
  </si>
  <si>
    <t>线上课前签到与积分控制</t>
  </si>
  <si>
    <t>团队赛投票功能开发</t>
    <phoneticPr fontId="12" type="noConversion"/>
  </si>
  <si>
    <t>类在线Q&amp;A数据库，提供快速数据索引技术下的内容检索；呈现和搜索功能</t>
  </si>
  <si>
    <t>Q&amp;A问题标签的卷计算法实践与开发</t>
  </si>
  <si>
    <t>在线互动的提问与回答系统</t>
  </si>
  <si>
    <t>可以分享图片+文字的内容类似于朋友圈的功能，并支持点赞</t>
  </si>
  <si>
    <t>对个人的信息和已发送内容进行管理</t>
  </si>
  <si>
    <t>关于肺扬之家</t>
    <phoneticPr fontId="12" type="noConversion"/>
  </si>
  <si>
    <t>构建公共平台并使用公共平台进行用户管理和记录</t>
  </si>
  <si>
    <t>PC后台系统</t>
    <phoneticPr fontId="12" type="noConversion"/>
  </si>
  <si>
    <t>肺宝商城定制开发</t>
    <phoneticPr fontId="12" type="noConversion"/>
  </si>
  <si>
    <t>活动进行时</t>
    <phoneticPr fontId="12" type="noConversion"/>
  </si>
  <si>
    <t>1-7</t>
  </si>
  <si>
    <t>1-8</t>
  </si>
  <si>
    <t>1-9</t>
  </si>
  <si>
    <t>1-10</t>
  </si>
  <si>
    <t>1-11</t>
  </si>
  <si>
    <t>1-12</t>
  </si>
  <si>
    <t>1-13</t>
  </si>
  <si>
    <t>1-14</t>
  </si>
  <si>
    <t>1-15</t>
  </si>
  <si>
    <t>1-16</t>
  </si>
  <si>
    <t>1-17</t>
  </si>
  <si>
    <t>1-18</t>
  </si>
  <si>
    <t>1-19</t>
  </si>
  <si>
    <t>1-20</t>
  </si>
  <si>
    <t>1-21</t>
  </si>
  <si>
    <t>1-22</t>
  </si>
  <si>
    <t>1-23</t>
  </si>
  <si>
    <t>1-24</t>
  </si>
  <si>
    <t>1-25</t>
  </si>
  <si>
    <t>1-26</t>
  </si>
  <si>
    <t>1-27</t>
  </si>
  <si>
    <t>2-5</t>
  </si>
  <si>
    <t>吉祥物人偶制作</t>
    <phoneticPr fontId="12" type="noConversion"/>
  </si>
  <si>
    <t>套</t>
    <phoneticPr fontId="12" type="noConversion"/>
  </si>
  <si>
    <t>次</t>
    <phoneticPr fontId="12" type="noConversion"/>
  </si>
  <si>
    <t>肺扬百科整理</t>
    <phoneticPr fontId="12" type="noConversion"/>
  </si>
  <si>
    <t>条</t>
    <phoneticPr fontId="12" type="noConversion"/>
  </si>
  <si>
    <t>2-9</t>
  </si>
  <si>
    <t>2-10</t>
  </si>
  <si>
    <t>1-28</t>
  </si>
  <si>
    <t>1-29</t>
  </si>
  <si>
    <t>1-32</t>
  </si>
  <si>
    <t>1-33</t>
  </si>
  <si>
    <t>2-6</t>
  </si>
  <si>
    <t>2-7</t>
  </si>
  <si>
    <t>2-8</t>
  </si>
  <si>
    <t>件</t>
    <phoneticPr fontId="12" type="noConversion"/>
  </si>
  <si>
    <t>肺扬之家会服制作</t>
    <phoneticPr fontId="12" type="noConversion"/>
  </si>
  <si>
    <t>人天</t>
    <phoneticPr fontId="12" type="noConversion"/>
  </si>
  <si>
    <t>人天</t>
    <phoneticPr fontId="12" type="noConversion"/>
  </si>
  <si>
    <t>banner设计</t>
    <phoneticPr fontId="12" type="noConversion"/>
  </si>
  <si>
    <t>各渠道关注二维码,10个俱乐部和其他活动</t>
    <phoneticPr fontId="12" type="noConversion"/>
  </si>
  <si>
    <t>课程综合管理 类似Keep的内容支持及功能</t>
    <phoneticPr fontId="12" type="noConversion"/>
  </si>
  <si>
    <t>音频科普内容管理</t>
    <phoneticPr fontId="12" type="noConversion"/>
  </si>
  <si>
    <t>问卷子系统</t>
    <phoneticPr fontId="12" type="noConversion"/>
  </si>
  <si>
    <t>个人中心定制开发</t>
    <phoneticPr fontId="12" type="noConversion"/>
  </si>
  <si>
    <t>活动回顾</t>
    <phoneticPr fontId="12" type="noConversion"/>
  </si>
  <si>
    <t>公众号架构承载</t>
    <phoneticPr fontId="12" type="noConversion"/>
  </si>
  <si>
    <t>数据监控系统</t>
    <phoneticPr fontId="12" type="noConversion"/>
  </si>
  <si>
    <t>微信头图</t>
    <phoneticPr fontId="12" type="noConversion"/>
  </si>
  <si>
    <t>微信推送内容-头条</t>
    <phoneticPr fontId="12" type="noConversion"/>
  </si>
  <si>
    <t>条</t>
    <phoneticPr fontId="12" type="noConversion"/>
  </si>
  <si>
    <t>微信推送内容-次条</t>
    <phoneticPr fontId="12" type="noConversion"/>
  </si>
  <si>
    <t>微信日常维护和运营</t>
    <phoneticPr fontId="12" type="noConversion"/>
  </si>
  <si>
    <t>月</t>
    <phoneticPr fontId="12" type="noConversion"/>
  </si>
  <si>
    <t>微信平台报告</t>
    <phoneticPr fontId="12" type="noConversion"/>
  </si>
  <si>
    <t>月</t>
    <phoneticPr fontId="12" type="noConversion"/>
  </si>
  <si>
    <t>功能页面设计和修改</t>
    <phoneticPr fontId="12" type="noConversion"/>
  </si>
  <si>
    <t>全年活动页面设计和修改</t>
    <phoneticPr fontId="12" type="noConversion"/>
  </si>
  <si>
    <t>1-2</t>
    <phoneticPr fontId="12" type="noConversion"/>
  </si>
  <si>
    <t>1-5</t>
  </si>
  <si>
    <t>1-6</t>
  </si>
  <si>
    <t>1-30</t>
  </si>
  <si>
    <t>1-31</t>
  </si>
  <si>
    <t>1-1</t>
    <phoneticPr fontId="12" type="noConversion"/>
  </si>
  <si>
    <t>月</t>
    <phoneticPr fontId="12" type="noConversion"/>
  </si>
  <si>
    <t>平台支撑系统，含服务器一年租赁</t>
    <phoneticPr fontId="12" type="noConversion"/>
  </si>
  <si>
    <t>个</t>
    <phoneticPr fontId="12" type="noConversion"/>
  </si>
  <si>
    <t>移动音箱</t>
  </si>
  <si>
    <t>饮用水</t>
  </si>
  <si>
    <t>舞蹈老师，人员培训规划，领操，1人2天</t>
    <phoneticPr fontId="12" type="noConversion"/>
  </si>
  <si>
    <t>当地群众演员，提前一天培训，6人1天半，半天彩排</t>
    <phoneticPr fontId="12" type="noConversion"/>
  </si>
  <si>
    <t>摄影</t>
  </si>
  <si>
    <t>摄像</t>
  </si>
  <si>
    <t>后期剪辑</t>
    <phoneticPr fontId="12" type="noConversion"/>
  </si>
  <si>
    <t>当地餐饮、交通、通讯补贴，2人2天，一人4天</t>
    <phoneticPr fontId="12" type="noConversion"/>
  </si>
  <si>
    <t>主题创意KV设计</t>
    <phoneticPr fontId="12" type="noConversion"/>
  </si>
  <si>
    <t>宣传单页设计</t>
    <phoneticPr fontId="12" type="noConversion"/>
  </si>
  <si>
    <t>宣传海报设计</t>
    <phoneticPr fontId="12" type="noConversion"/>
  </si>
  <si>
    <t>宣传单页A4，铜版纸</t>
    <phoneticPr fontId="12" type="noConversion"/>
  </si>
  <si>
    <t>张</t>
    <phoneticPr fontId="12" type="noConversion"/>
  </si>
  <si>
    <t>宣传展架 1.2m*2m（内部3个+外部20个）</t>
    <phoneticPr fontId="12" type="noConversion"/>
  </si>
  <si>
    <t>张</t>
    <phoneticPr fontId="12" type="noConversion"/>
  </si>
  <si>
    <t>肺扬操领操教练培训推广，10次</t>
    <phoneticPr fontId="12" type="noConversion"/>
  </si>
  <si>
    <t>套</t>
    <phoneticPr fontId="12" type="noConversion"/>
  </si>
  <si>
    <t>版权注册费</t>
    <phoneticPr fontId="12" type="noConversion"/>
  </si>
  <si>
    <t>项</t>
    <phoneticPr fontId="12" type="noConversion"/>
  </si>
  <si>
    <t>30秒精华版吉祥物动画制作</t>
    <phoneticPr fontId="12" type="noConversion"/>
  </si>
  <si>
    <t>个</t>
    <phoneticPr fontId="12" type="noConversion"/>
  </si>
  <si>
    <t>30秒精华版剪辑</t>
    <phoneticPr fontId="12" type="noConversion"/>
  </si>
  <si>
    <t>30秒精华版定制</t>
    <phoneticPr fontId="12" type="noConversion"/>
  </si>
  <si>
    <t>背景音乐制作</t>
    <phoneticPr fontId="12" type="noConversion"/>
  </si>
  <si>
    <t>1-4</t>
  </si>
  <si>
    <t>次</t>
    <phoneticPr fontId="12" type="noConversion"/>
  </si>
  <si>
    <t>编排修改费</t>
    <phoneticPr fontId="12" type="noConversion"/>
  </si>
  <si>
    <t>1-3</t>
  </si>
  <si>
    <t>编排沟通费</t>
    <phoneticPr fontId="12" type="noConversion"/>
  </si>
  <si>
    <t>编排费用</t>
    <phoneticPr fontId="12" type="noConversion"/>
  </si>
  <si>
    <t>项目沟通管理费，包括基金会、各地康复会俱乐部等等</t>
    <phoneticPr fontId="12" type="noConversion"/>
  </si>
  <si>
    <t>Sub-total</t>
    <phoneticPr fontId="12" type="noConversion"/>
  </si>
  <si>
    <t>宣传海报（0.6m*0.9m）</t>
    <phoneticPr fontId="12" type="noConversion"/>
  </si>
  <si>
    <t>套</t>
    <phoneticPr fontId="12" type="noConversion"/>
  </si>
  <si>
    <t>话题稿件撰写，启动会1篇，深化期：微博1篇，微信1篇，门户软文1篇</t>
    <rPh sb="0" eb="1">
      <t>xiang mu</t>
    </rPh>
    <rPh sb="2" eb="3">
      <t>chuan bo</t>
    </rPh>
    <rPh sb="4" eb="5">
      <t>ji</t>
    </rPh>
    <rPh sb="5" eb="6">
      <t>chuang yice hua</t>
    </rPh>
    <phoneticPr fontId="12" type="noConversion"/>
  </si>
  <si>
    <t>篇</t>
    <phoneticPr fontId="12" type="noConversion"/>
  </si>
  <si>
    <t>媒体稿件发布沟通，含合作沟通</t>
    <phoneticPr fontId="21" type="noConversion"/>
  </si>
  <si>
    <t>小时</t>
    <phoneticPr fontId="12" type="noConversion"/>
  </si>
  <si>
    <t>内容准备（CN）-新闻稿撰写与修改</t>
    <phoneticPr fontId="12" type="noConversion"/>
  </si>
  <si>
    <t>篇</t>
  </si>
  <si>
    <t>内容准备（CN）-背景资料准备</t>
    <phoneticPr fontId="12" type="noConversion"/>
  </si>
  <si>
    <t>次</t>
  </si>
  <si>
    <t>内容准备（CN）-媒体资料准备（媒体问题）</t>
    <phoneticPr fontId="12" type="noConversion"/>
  </si>
  <si>
    <t>媒体调研及名单制订</t>
    <phoneticPr fontId="12" type="noConversion"/>
  </si>
  <si>
    <t>媒体邀请、回复与确认 （到场率100%）</t>
  </si>
  <si>
    <t>家</t>
  </si>
  <si>
    <t>现场媒体人员服务费-上海电视台</t>
    <phoneticPr fontId="12" type="noConversion"/>
  </si>
  <si>
    <t>新闻综合《新闻坊》/东方卫视《整点新闻》（电视台到场人数3，纸媒每家到场人数1）</t>
  </si>
  <si>
    <t>现场媒体人员服务费-门户网站含群访（新浪、凤凰新闻、腾讯网、中国日报网、网易）</t>
    <phoneticPr fontId="12" type="noConversion"/>
  </si>
  <si>
    <t>会后辐射性媒体报道发稿安排（光明网、搜狐、中华网、中国网、一点资讯）</t>
    <phoneticPr fontId="12" type="noConversion"/>
  </si>
  <si>
    <t>会后资料整理/新闻资料邮件</t>
    <phoneticPr fontId="12" type="noConversion"/>
  </si>
  <si>
    <t>会后媒体发稿跟进与监测</t>
    <phoneticPr fontId="12" type="noConversion"/>
  </si>
  <si>
    <t>会后照片整理与挑选</t>
    <phoneticPr fontId="12" type="noConversion"/>
  </si>
  <si>
    <t>会后项目报告制定</t>
    <phoneticPr fontId="12" type="noConversion"/>
  </si>
  <si>
    <t>次</t>
    <phoneticPr fontId="12" type="noConversion"/>
  </si>
  <si>
    <t>《国医大师健康》</t>
    <phoneticPr fontId="12" type="noConversion"/>
  </si>
  <si>
    <t>健康养生-老杨</t>
    <phoneticPr fontId="12" type="noConversion"/>
  </si>
  <si>
    <t>健康养生-赵琪</t>
    <phoneticPr fontId="12" type="noConversion"/>
  </si>
  <si>
    <t>每日健康百科</t>
    <phoneticPr fontId="12" type="noConversion"/>
  </si>
  <si>
    <t>次</t>
    <phoneticPr fontId="12" type="noConversion"/>
  </si>
  <si>
    <t>新浪、凤凰新闻、腾讯网、中国日报网、光明网</t>
    <phoneticPr fontId="12" type="noConversion"/>
  </si>
  <si>
    <t>39健康网、99健康网、33健康网、健康报、中国y新浪中医</t>
    <phoneticPr fontId="12" type="noConversion"/>
  </si>
  <si>
    <t>次</t>
    <phoneticPr fontId="12" type="noConversion"/>
  </si>
  <si>
    <t>微博话题策划执行及运营-运营后达到热搜榜前100位置（两天）</t>
    <phoneticPr fontId="12" type="noConversion"/>
  </si>
  <si>
    <t>微信朋友圈及社群投放-要求群标签+用户属性精准（健康）</t>
    <phoneticPr fontId="12" type="noConversion"/>
  </si>
  <si>
    <t>精准微信个人号朋友圈发布（3000+好友）</t>
    <phoneticPr fontId="12" type="noConversion"/>
  </si>
  <si>
    <t>SEO内容优化，关键词：肺扬之家（SEO稿件形式）</t>
    <phoneticPr fontId="12" type="noConversion"/>
  </si>
  <si>
    <t>媒体发稿跟进与监测</t>
    <phoneticPr fontId="12" type="noConversion"/>
  </si>
  <si>
    <t>项目报告制定</t>
    <phoneticPr fontId="12" type="noConversion"/>
  </si>
  <si>
    <t>（微博话题策划执行及运营+微信朋友圈及社群投放+短视频KOL媒体）服务费20%</t>
    <phoneticPr fontId="12" type="noConversion"/>
  </si>
  <si>
    <t>觅健</t>
    <phoneticPr fontId="12" type="noConversion"/>
  </si>
  <si>
    <t>短视频KOL-KOL</t>
    <phoneticPr fontId="12" type="noConversion"/>
  </si>
  <si>
    <t>瓶</t>
    <phoneticPr fontId="12" type="noConversion"/>
  </si>
  <si>
    <t>个</t>
    <phoneticPr fontId="12" type="noConversion"/>
  </si>
  <si>
    <t>杂费，突发应急药品、驱蚊水、纸巾等用品</t>
    <phoneticPr fontId="12" type="noConversion"/>
  </si>
  <si>
    <t>项</t>
    <phoneticPr fontId="12" type="noConversion"/>
  </si>
  <si>
    <t>人/天</t>
    <phoneticPr fontId="12" type="noConversion"/>
  </si>
  <si>
    <t>项</t>
    <phoneticPr fontId="12" type="noConversion"/>
  </si>
  <si>
    <t>项</t>
    <phoneticPr fontId="12" type="noConversion"/>
  </si>
  <si>
    <t>肺扬之家礼品制作-抱枕</t>
    <phoneticPr fontId="12" type="noConversion"/>
  </si>
  <si>
    <t>肺扬之家礼品制作-帆布包</t>
    <phoneticPr fontId="12" type="noConversion"/>
  </si>
  <si>
    <t>客户总监和客户经理沟通</t>
    <phoneticPr fontId="12" type="noConversion"/>
  </si>
  <si>
    <t>客户经理沟通</t>
    <phoneticPr fontId="12" type="noConversion"/>
  </si>
  <si>
    <t>宣传展架设计和海报设计等</t>
    <phoneticPr fontId="12" type="noConversion"/>
  </si>
  <si>
    <t>客户经理，项目前期沟通，全程监控，协调管理等 ，1人8天</t>
    <phoneticPr fontId="12" type="noConversion"/>
  </si>
  <si>
    <t>客户执行，项目前期沟通，全程监控，协调管理，踩点等，2人8天</t>
    <phoneticPr fontId="12" type="noConversion"/>
  </si>
  <si>
    <t>专业康复操编写教练团队3人</t>
    <phoneticPr fontId="12" type="noConversion"/>
  </si>
  <si>
    <t>肺扬操推广-快闪策划费</t>
    <phoneticPr fontId="12" type="noConversion"/>
  </si>
  <si>
    <t>创意总监</t>
    <phoneticPr fontId="12" type="noConversion"/>
  </si>
  <si>
    <t>人/小时</t>
    <phoneticPr fontId="12" type="noConversion"/>
  </si>
  <si>
    <t>人/1小时</t>
    <phoneticPr fontId="12" type="noConversion"/>
  </si>
  <si>
    <t>整体传播策略和执行计划制定</t>
    <phoneticPr fontId="12" type="noConversion"/>
  </si>
  <si>
    <t>税费</t>
    <phoneticPr fontId="12" type="noConversion"/>
  </si>
  <si>
    <r>
      <t>2.</t>
    </r>
    <r>
      <rPr>
        <b/>
        <sz val="10"/>
        <rFont val="宋体"/>
        <family val="3"/>
        <charset val="134"/>
      </rPr>
      <t>肺扬操策划</t>
    </r>
    <phoneticPr fontId="12" type="noConversion"/>
  </si>
  <si>
    <r>
      <t>3.</t>
    </r>
    <r>
      <rPr>
        <b/>
        <sz val="10"/>
        <rFont val="宋体"/>
        <family val="3"/>
        <charset val="134"/>
      </rPr>
      <t>肺扬操快闪（上海）</t>
    </r>
    <phoneticPr fontId="12" type="noConversion"/>
  </si>
  <si>
    <t>4.肺扬之家物料设计和制作</t>
    <phoneticPr fontId="12" type="noConversion"/>
  </si>
  <si>
    <r>
      <t xml:space="preserve">5. </t>
    </r>
    <r>
      <rPr>
        <b/>
        <sz val="10"/>
        <rFont val="宋体"/>
        <family val="3"/>
        <charset val="134"/>
      </rPr>
      <t>媒体宣传</t>
    </r>
    <phoneticPr fontId="12" type="noConversion"/>
  </si>
  <si>
    <r>
      <t xml:space="preserve">6. </t>
    </r>
    <r>
      <rPr>
        <b/>
        <sz val="10"/>
        <rFont val="宋体"/>
        <family val="3"/>
        <charset val="134"/>
      </rPr>
      <t>各类沟通</t>
    </r>
    <phoneticPr fontId="12" type="noConversion"/>
  </si>
  <si>
    <t>6-1</t>
    <phoneticPr fontId="12" type="noConversion"/>
  </si>
  <si>
    <t>6-3</t>
    <phoneticPr fontId="12" type="noConversion"/>
  </si>
  <si>
    <t>5-1 整体部分</t>
    <phoneticPr fontId="12" type="noConversion"/>
  </si>
  <si>
    <t>5-2 启动会媒体</t>
    <phoneticPr fontId="12" type="noConversion"/>
  </si>
  <si>
    <t>5-3微博微信KOL</t>
    <phoneticPr fontId="12" type="noConversion"/>
  </si>
  <si>
    <t>5-4门户网站</t>
    <phoneticPr fontId="12" type="noConversion"/>
  </si>
  <si>
    <t>5-5传播阶段媒体投放</t>
    <phoneticPr fontId="12" type="noConversion"/>
  </si>
  <si>
    <t>4-1</t>
    <phoneticPr fontId="12" type="noConversion"/>
  </si>
  <si>
    <t>4-2</t>
    <phoneticPr fontId="12" type="noConversion"/>
  </si>
  <si>
    <t>4-3</t>
    <phoneticPr fontId="12" type="noConversion"/>
  </si>
  <si>
    <t>4-4</t>
    <phoneticPr fontId="12" type="noConversion"/>
  </si>
  <si>
    <t>4-5</t>
  </si>
  <si>
    <t>4-6</t>
  </si>
  <si>
    <t>4-7</t>
  </si>
  <si>
    <t>4-8</t>
  </si>
  <si>
    <t>4-9</t>
  </si>
  <si>
    <t>4-10</t>
  </si>
  <si>
    <t>4-11</t>
  </si>
  <si>
    <t>3-1</t>
    <phoneticPr fontId="12" type="noConversion"/>
  </si>
  <si>
    <t>3-2</t>
    <phoneticPr fontId="12" type="noConversion"/>
  </si>
  <si>
    <t>3-3</t>
    <phoneticPr fontId="12" type="noConversion"/>
  </si>
  <si>
    <t>3-4</t>
    <phoneticPr fontId="12" type="noConversion"/>
  </si>
  <si>
    <t>3-5</t>
    <phoneticPr fontId="12" type="noConversion"/>
  </si>
  <si>
    <t>3-6</t>
  </si>
  <si>
    <t>3-7</t>
  </si>
  <si>
    <t>3-8</t>
  </si>
  <si>
    <t>3-9</t>
  </si>
  <si>
    <t>3-10</t>
  </si>
  <si>
    <t>3-11</t>
  </si>
  <si>
    <t>2-1</t>
    <phoneticPr fontId="12" type="noConversion"/>
  </si>
  <si>
    <t>2-2</t>
    <phoneticPr fontId="12" type="noConversion"/>
  </si>
  <si>
    <t>2-3</t>
    <phoneticPr fontId="12" type="noConversion"/>
  </si>
  <si>
    <t>2-4</t>
    <phoneticPr fontId="12" type="noConversion"/>
  </si>
  <si>
    <r>
      <t xml:space="preserve">Unit Price 
</t>
    </r>
    <r>
      <rPr>
        <b/>
        <sz val="10"/>
        <color theme="0"/>
        <rFont val="宋体"/>
        <family val="3"/>
        <charset val="134"/>
      </rPr>
      <t>单价</t>
    </r>
    <phoneticPr fontId="12" type="noConversion"/>
  </si>
  <si>
    <t>总计</t>
    <phoneticPr fontId="12" type="noConversion"/>
  </si>
  <si>
    <t>小计</t>
    <phoneticPr fontId="12" type="noConversion"/>
  </si>
  <si>
    <r>
      <rPr>
        <b/>
        <sz val="16"/>
        <rFont val="宋体"/>
        <family val="3"/>
        <charset val="134"/>
      </rPr>
      <t>肺扬之家</t>
    </r>
    <r>
      <rPr>
        <b/>
        <sz val="16"/>
        <rFont val="Trebuchet MS"/>
        <family val="2"/>
      </rPr>
      <t>Quotation part 2</t>
    </r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</si>
</sst>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&quot;¥&quot;#,##0.00_);[Red]\(&quot;¥&quot;#,##0.00\)"/>
    <numFmt numFmtId="177" formatCode="0.000%"/>
    <numFmt numFmtId="178" formatCode="[$¥-804]#,##0.00;[$¥-804]\-#,##0.00"/>
  </numFmts>
  <fonts count="27" x14ac:knownFonts="1">
    <font>
      <sz val="12"/>
      <name val="宋体"/>
      <charset val="134"/>
    </font>
    <font>
      <sz val="10"/>
      <name val="Verdana"/>
      <family val="2"/>
    </font>
    <font>
      <sz val="11"/>
      <color indexed="8"/>
      <name val="宋体"/>
      <family val="3"/>
      <charset val="134"/>
    </font>
    <font>
      <sz val="10"/>
      <name val="Trebuchet MS"/>
      <family val="2"/>
    </font>
    <font>
      <b/>
      <sz val="10"/>
      <name val="Trebuchet MS"/>
      <family val="2"/>
    </font>
    <font>
      <b/>
      <sz val="10"/>
      <color indexed="8"/>
      <name val="Trebuchet MS"/>
      <family val="2"/>
    </font>
    <font>
      <sz val="10"/>
      <color indexed="8"/>
      <name val="Trebuchet MS"/>
      <family val="2"/>
    </font>
    <font>
      <sz val="12"/>
      <name val="宋体"/>
      <family val="3"/>
      <charset val="134"/>
    </font>
    <font>
      <sz val="11"/>
      <name val="Trebuchet MS"/>
      <family val="2"/>
    </font>
    <font>
      <b/>
      <sz val="10"/>
      <color theme="0"/>
      <name val="Trebuchet MS"/>
      <family val="2"/>
    </font>
    <font>
      <b/>
      <sz val="11"/>
      <color theme="0"/>
      <name val="Trebuchet MS"/>
      <family val="2"/>
    </font>
    <font>
      <sz val="11"/>
      <color theme="0"/>
      <name val="Trebuchet MS"/>
      <family val="2"/>
    </font>
    <font>
      <sz val="9"/>
      <name val="宋体"/>
      <family val="3"/>
      <charset val="134"/>
    </font>
    <font>
      <b/>
      <sz val="10"/>
      <name val="宋体"/>
      <family val="3"/>
      <charset val="134"/>
    </font>
    <font>
      <b/>
      <sz val="10"/>
      <color theme="0"/>
      <name val="宋体"/>
      <family val="3"/>
      <charset val="134"/>
    </font>
    <font>
      <sz val="10"/>
      <color indexed="8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0"/>
      <name val="微软雅黑"/>
      <family val="2"/>
      <charset val="134"/>
    </font>
    <font>
      <sz val="10"/>
      <name val="宋体"/>
      <family val="3"/>
      <charset val="134"/>
    </font>
    <font>
      <sz val="10"/>
      <color theme="0"/>
      <name val="微软雅黑"/>
      <family val="2"/>
      <charset val="134"/>
    </font>
    <font>
      <sz val="12"/>
      <name val="Times New Roman"/>
      <family val="1"/>
    </font>
    <font>
      <sz val="9"/>
      <name val="宋体"/>
      <family val="2"/>
      <charset val="134"/>
      <scheme val="minor"/>
    </font>
    <font>
      <sz val="11"/>
      <color theme="1"/>
      <name val="华文细黑"/>
      <family val="3"/>
      <charset val="134"/>
    </font>
    <font>
      <sz val="12"/>
      <color theme="1"/>
      <name val="宋体"/>
      <family val="3"/>
      <charset val="134"/>
    </font>
    <font>
      <b/>
      <sz val="11"/>
      <color theme="0"/>
      <name val="宋体"/>
      <family val="3"/>
      <charset val="134"/>
    </font>
    <font>
      <b/>
      <sz val="16"/>
      <name val="Trebuchet MS"/>
      <family val="2"/>
    </font>
    <font>
      <b/>
      <sz val="16"/>
      <name val="宋体"/>
      <family val="3"/>
      <charset val="134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830051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7">
    <xf numFmtId="178" fontId="0" fillId="0" borderId="0"/>
    <xf numFmtId="178" fontId="1" fillId="0" borderId="0"/>
    <xf numFmtId="178" fontId="2" fillId="0" borderId="0" applyProtection="0"/>
    <xf numFmtId="178" fontId="2" fillId="0" borderId="0" applyProtection="0"/>
    <xf numFmtId="178" fontId="2" fillId="0" borderId="0" applyProtection="0"/>
    <xf numFmtId="178" fontId="7" fillId="0" borderId="0"/>
    <xf numFmtId="178" fontId="20" fillId="0" borderId="0"/>
  </cellStyleXfs>
  <cellXfs count="131">
    <xf numFmtId="178" fontId="0" fillId="0" borderId="0" xfId="0"/>
    <xf numFmtId="178" fontId="3" fillId="0" borderId="0" xfId="1" applyFont="1" applyFill="1" applyBorder="1" applyAlignment="1" applyProtection="1">
      <alignment horizontal="center"/>
      <protection locked="0"/>
    </xf>
    <xf numFmtId="178" fontId="5" fillId="0" borderId="0" xfId="1" applyFont="1" applyFill="1" applyBorder="1" applyProtection="1">
      <protection locked="0"/>
    </xf>
    <xf numFmtId="178" fontId="3" fillId="0" borderId="0" xfId="1" applyFont="1" applyFill="1" applyBorder="1" applyProtection="1"/>
    <xf numFmtId="178" fontId="4" fillId="2" borderId="6" xfId="1" applyFont="1" applyFill="1" applyBorder="1" applyAlignment="1" applyProtection="1">
      <alignment horizontal="left" vertical="center" wrapText="1"/>
      <protection locked="0"/>
    </xf>
    <xf numFmtId="178" fontId="3" fillId="0" borderId="0" xfId="5" applyFont="1"/>
    <xf numFmtId="178" fontId="3" fillId="0" borderId="0" xfId="5" applyFont="1" applyFill="1"/>
    <xf numFmtId="178" fontId="3" fillId="0" borderId="0" xfId="5" applyFont="1" applyFill="1" applyBorder="1" applyProtection="1">
      <protection locked="0"/>
    </xf>
    <xf numFmtId="178" fontId="3" fillId="0" borderId="0" xfId="5" applyFont="1" applyFill="1" applyBorder="1" applyAlignment="1" applyProtection="1">
      <alignment horizontal="center"/>
      <protection locked="0"/>
    </xf>
    <xf numFmtId="178" fontId="5" fillId="0" borderId="0" xfId="1" applyFont="1" applyFill="1" applyBorder="1" applyProtection="1"/>
    <xf numFmtId="178" fontId="3" fillId="3" borderId="0" xfId="5" applyFont="1" applyFill="1"/>
    <xf numFmtId="178" fontId="9" fillId="4" borderId="13" xfId="5" applyFont="1" applyFill="1" applyBorder="1" applyAlignment="1" applyProtection="1">
      <alignment horizontal="center" wrapText="1"/>
      <protection locked="0"/>
    </xf>
    <xf numFmtId="178" fontId="9" fillId="4" borderId="13" xfId="1" applyFont="1" applyFill="1" applyBorder="1" applyAlignment="1" applyProtection="1">
      <alignment horizontal="center" vertical="center" wrapText="1"/>
      <protection locked="0"/>
    </xf>
    <xf numFmtId="178" fontId="9" fillId="4" borderId="14" xfId="5" applyFont="1" applyFill="1" applyBorder="1" applyAlignment="1" applyProtection="1">
      <alignment horizontal="center" wrapText="1"/>
      <protection locked="0"/>
    </xf>
    <xf numFmtId="178" fontId="9" fillId="4" borderId="1" xfId="5" applyFont="1" applyFill="1" applyBorder="1" applyAlignment="1">
      <alignment horizontal="center" wrapText="1"/>
    </xf>
    <xf numFmtId="178" fontId="9" fillId="4" borderId="12" xfId="1" applyFont="1" applyFill="1" applyBorder="1" applyAlignment="1" applyProtection="1">
      <alignment horizontal="center" vertical="center" wrapText="1"/>
      <protection locked="0"/>
    </xf>
    <xf numFmtId="178" fontId="4" fillId="2" borderId="6" xfId="1" applyFont="1" applyFill="1" applyBorder="1" applyAlignment="1" applyProtection="1">
      <alignment horizontal="left" vertical="center"/>
      <protection locked="0"/>
    </xf>
    <xf numFmtId="178" fontId="3" fillId="0" borderId="0" xfId="5" applyNumberFormat="1" applyFont="1"/>
    <xf numFmtId="178" fontId="9" fillId="4" borderId="13" xfId="1" applyNumberFormat="1" applyFont="1" applyFill="1" applyBorder="1" applyAlignment="1" applyProtection="1">
      <alignment horizontal="center" vertical="center" wrapText="1"/>
      <protection locked="0"/>
    </xf>
    <xf numFmtId="178" fontId="5" fillId="2" borderId="6" xfId="1" applyNumberFormat="1" applyFont="1" applyFill="1" applyBorder="1" applyAlignment="1" applyProtection="1">
      <alignment horizontal="left" vertical="center" wrapText="1"/>
      <protection locked="0"/>
    </xf>
    <xf numFmtId="178" fontId="6" fillId="0" borderId="0" xfId="1" applyNumberFormat="1" applyFont="1" applyFill="1" applyBorder="1" applyProtection="1">
      <protection locked="0"/>
    </xf>
    <xf numFmtId="178" fontId="3" fillId="0" borderId="0" xfId="5" applyNumberFormat="1" applyFont="1" applyFill="1"/>
    <xf numFmtId="178" fontId="3" fillId="0" borderId="0" xfId="1" applyNumberFormat="1" applyFont="1" applyFill="1" applyBorder="1" applyAlignment="1" applyProtection="1">
      <alignment horizontal="center"/>
      <protection locked="0"/>
    </xf>
    <xf numFmtId="178" fontId="4" fillId="3" borderId="6" xfId="1" applyFont="1" applyFill="1" applyBorder="1" applyAlignment="1" applyProtection="1">
      <alignment horizontal="left" vertical="center"/>
      <protection locked="0"/>
    </xf>
    <xf numFmtId="178" fontId="11" fillId="4" borderId="6" xfId="1" applyNumberFormat="1" applyFont="1" applyFill="1" applyBorder="1" applyAlignment="1" applyProtection="1">
      <alignment horizontal="center"/>
      <protection locked="0"/>
    </xf>
    <xf numFmtId="178" fontId="11" fillId="4" borderId="8" xfId="5" applyFont="1" applyFill="1" applyBorder="1" applyAlignment="1" applyProtection="1">
      <alignment horizontal="center" vertical="center"/>
      <protection locked="0"/>
    </xf>
    <xf numFmtId="178" fontId="8" fillId="0" borderId="0" xfId="5" applyFont="1"/>
    <xf numFmtId="178" fontId="11" fillId="4" borderId="9" xfId="1" applyNumberFormat="1" applyFont="1" applyFill="1" applyBorder="1" applyAlignment="1" applyProtection="1">
      <alignment horizontal="center"/>
      <protection locked="0"/>
    </xf>
    <xf numFmtId="178" fontId="11" fillId="4" borderId="10" xfId="5" applyFont="1" applyFill="1" applyBorder="1" applyAlignment="1" applyProtection="1">
      <alignment horizontal="center" vertical="center"/>
      <protection locked="0"/>
    </xf>
    <xf numFmtId="178" fontId="8" fillId="0" borderId="0" xfId="5" applyFont="1" applyFill="1"/>
    <xf numFmtId="178" fontId="5" fillId="2" borderId="6" xfId="1" applyFont="1" applyFill="1" applyBorder="1" applyAlignment="1" applyProtection="1">
      <alignment horizontal="left" vertical="center" wrapText="1"/>
      <protection locked="0"/>
    </xf>
    <xf numFmtId="178" fontId="5" fillId="2" borderId="8" xfId="1" applyFont="1" applyFill="1" applyBorder="1" applyAlignment="1" applyProtection="1">
      <alignment horizontal="left" vertical="center" wrapText="1"/>
      <protection locked="0"/>
    </xf>
    <xf numFmtId="178" fontId="5" fillId="2" borderId="8" xfId="1" applyFont="1" applyFill="1" applyBorder="1" applyAlignment="1" applyProtection="1">
      <alignment horizontal="left" vertical="center" wrapText="1"/>
      <protection locked="0"/>
    </xf>
    <xf numFmtId="178" fontId="0" fillId="0" borderId="0" xfId="0" applyAlignment="1">
      <alignment horizontal="left" vertical="center"/>
    </xf>
    <xf numFmtId="178" fontId="7" fillId="0" borderId="0" xfId="0" applyFont="1" applyAlignment="1">
      <alignment horizontal="left" vertical="center"/>
    </xf>
    <xf numFmtId="49" fontId="15" fillId="0" borderId="21" xfId="0" applyNumberFormat="1" applyFont="1" applyFill="1" applyBorder="1" applyAlignment="1">
      <alignment horizontal="center" vertical="center"/>
    </xf>
    <xf numFmtId="178" fontId="16" fillId="0" borderId="6" xfId="0" applyFont="1" applyFill="1" applyBorder="1" applyAlignment="1" applyProtection="1">
      <alignment horizontal="left" vertical="center" wrapText="1"/>
    </xf>
    <xf numFmtId="178" fontId="15" fillId="0" borderId="6" xfId="2" applyFont="1" applyFill="1" applyBorder="1" applyAlignment="1">
      <alignment horizontal="center" vertical="center"/>
    </xf>
    <xf numFmtId="178" fontId="17" fillId="0" borderId="6" xfId="0" applyFont="1" applyBorder="1" applyAlignment="1">
      <alignment horizontal="center" vertical="center"/>
    </xf>
    <xf numFmtId="178" fontId="17" fillId="0" borderId="6" xfId="0" applyFont="1" applyBorder="1" applyAlignment="1">
      <alignment horizontal="left" vertical="center" wrapText="1"/>
    </xf>
    <xf numFmtId="49" fontId="15" fillId="0" borderId="6" xfId="0" applyNumberFormat="1" applyFont="1" applyFill="1" applyBorder="1" applyAlignment="1">
      <alignment horizontal="center" vertical="center"/>
    </xf>
    <xf numFmtId="178" fontId="17" fillId="0" borderId="6" xfId="0" applyFont="1" applyFill="1" applyBorder="1" applyAlignment="1">
      <alignment horizontal="center" vertical="center"/>
    </xf>
    <xf numFmtId="178" fontId="16" fillId="5" borderId="6" xfId="0" applyFont="1" applyFill="1" applyBorder="1" applyAlignment="1" applyProtection="1">
      <alignment horizontal="left" vertical="center" wrapText="1"/>
    </xf>
    <xf numFmtId="178" fontId="18" fillId="0" borderId="6" xfId="0" applyFont="1" applyBorder="1" applyAlignment="1">
      <alignment horizontal="left" vertical="center"/>
    </xf>
    <xf numFmtId="178" fontId="18" fillId="5" borderId="6" xfId="0" applyFont="1" applyFill="1" applyBorder="1" applyAlignment="1">
      <alignment horizontal="left" vertical="center"/>
    </xf>
    <xf numFmtId="178" fontId="17" fillId="0" borderId="6" xfId="0" applyFont="1" applyBorder="1" applyAlignment="1">
      <alignment horizontal="left" vertical="center"/>
    </xf>
    <xf numFmtId="178" fontId="0" fillId="0" borderId="6" xfId="0" applyBorder="1" applyAlignment="1">
      <alignment horizontal="left" vertical="center"/>
    </xf>
    <xf numFmtId="178" fontId="17" fillId="0" borderId="0" xfId="5" applyFont="1"/>
    <xf numFmtId="176" fontId="17" fillId="0" borderId="6" xfId="0" applyNumberFormat="1" applyFont="1" applyBorder="1" applyAlignment="1">
      <alignment horizontal="right" vertical="center"/>
    </xf>
    <xf numFmtId="177" fontId="6" fillId="2" borderId="6" xfId="1" applyNumberFormat="1" applyFont="1" applyFill="1" applyBorder="1" applyAlignment="1" applyProtection="1">
      <alignment horizontal="center" vertical="center" wrapText="1"/>
      <protection locked="0"/>
    </xf>
    <xf numFmtId="178" fontId="5" fillId="2" borderId="6" xfId="1" applyNumberFormat="1" applyFont="1" applyFill="1" applyBorder="1" applyAlignment="1" applyProtection="1">
      <alignment horizontal="center" vertical="center" wrapText="1"/>
      <protection locked="0"/>
    </xf>
    <xf numFmtId="178" fontId="4" fillId="3" borderId="11" xfId="1" applyFont="1" applyFill="1" applyBorder="1" applyAlignment="1" applyProtection="1">
      <alignment horizontal="left" vertical="center"/>
      <protection locked="0"/>
    </xf>
    <xf numFmtId="178" fontId="3" fillId="3" borderId="11" xfId="5" applyFont="1" applyFill="1" applyBorder="1"/>
    <xf numFmtId="178" fontId="15" fillId="0" borderId="6" xfId="2" applyFont="1" applyBorder="1" applyAlignment="1">
      <alignment horizontal="center" vertical="center"/>
    </xf>
    <xf numFmtId="178" fontId="17" fillId="0" borderId="6" xfId="0" applyFont="1" applyBorder="1" applyAlignment="1">
      <alignment horizontal="right" vertical="center"/>
    </xf>
    <xf numFmtId="178" fontId="3" fillId="0" borderId="0" xfId="5" applyFont="1" applyFill="1" applyAlignment="1">
      <alignment horizontal="center"/>
    </xf>
    <xf numFmtId="178" fontId="5" fillId="2" borderId="6" xfId="1" applyFont="1" applyFill="1" applyBorder="1" applyAlignment="1" applyProtection="1">
      <alignment horizontal="center" vertical="center" wrapText="1"/>
      <protection locked="0"/>
    </xf>
    <xf numFmtId="178" fontId="16" fillId="0" borderId="6" xfId="0" applyFont="1" applyBorder="1" applyAlignment="1">
      <alignment horizontal="left" vertical="center" wrapText="1"/>
    </xf>
    <xf numFmtId="178" fontId="17" fillId="0" borderId="0" xfId="0" applyFont="1" applyAlignment="1">
      <alignment horizontal="left" vertical="center"/>
    </xf>
    <xf numFmtId="178" fontId="15" fillId="5" borderId="6" xfId="2" applyFont="1" applyFill="1" applyBorder="1" applyAlignment="1">
      <alignment horizontal="center" vertical="center"/>
    </xf>
    <xf numFmtId="176" fontId="17" fillId="5" borderId="6" xfId="0" applyNumberFormat="1" applyFont="1" applyFill="1" applyBorder="1" applyAlignment="1">
      <alignment horizontal="right" vertical="center"/>
    </xf>
    <xf numFmtId="178" fontId="17" fillId="5" borderId="6" xfId="0" applyFont="1" applyFill="1" applyBorder="1" applyAlignment="1">
      <alignment horizontal="center" vertical="center"/>
    </xf>
    <xf numFmtId="178" fontId="16" fillId="5" borderId="6" xfId="0" applyFont="1" applyFill="1" applyBorder="1" applyAlignment="1">
      <alignment horizontal="left" vertical="center" wrapText="1"/>
    </xf>
    <xf numFmtId="178" fontId="19" fillId="4" borderId="8" xfId="5" applyFont="1" applyFill="1" applyBorder="1" applyAlignment="1" applyProtection="1">
      <alignment horizontal="center" vertical="center"/>
      <protection locked="0"/>
    </xf>
    <xf numFmtId="176" fontId="17" fillId="0" borderId="6" xfId="0" applyNumberFormat="1" applyFont="1" applyFill="1" applyBorder="1" applyAlignment="1">
      <alignment horizontal="right" vertical="center"/>
    </xf>
    <xf numFmtId="178" fontId="17" fillId="0" borderId="6" xfId="0" applyFont="1" applyFill="1" applyBorder="1" applyAlignment="1">
      <alignment horizontal="left" vertical="center"/>
    </xf>
    <xf numFmtId="178" fontId="17" fillId="0" borderId="0" xfId="0" applyFont="1" applyFill="1" applyAlignment="1">
      <alignment horizontal="left" vertical="center"/>
    </xf>
    <xf numFmtId="178" fontId="0" fillId="0" borderId="0" xfId="0" applyFill="1" applyAlignment="1">
      <alignment horizontal="left" vertical="center"/>
    </xf>
    <xf numFmtId="178" fontId="17" fillId="0" borderId="0" xfId="5" applyFont="1" applyFill="1"/>
    <xf numFmtId="178" fontId="13" fillId="2" borderId="6" xfId="1" applyFont="1" applyFill="1" applyBorder="1" applyAlignment="1" applyProtection="1">
      <alignment horizontal="left" vertical="center"/>
      <protection locked="0"/>
    </xf>
    <xf numFmtId="178" fontId="17" fillId="5" borderId="6" xfId="0" applyFont="1" applyFill="1" applyBorder="1" applyAlignment="1">
      <alignment horizontal="left" vertical="center"/>
    </xf>
    <xf numFmtId="178" fontId="11" fillId="4" borderId="22" xfId="5" applyFont="1" applyFill="1" applyBorder="1" applyAlignment="1" applyProtection="1">
      <alignment horizontal="center" vertical="center"/>
      <protection locked="0"/>
    </xf>
    <xf numFmtId="176" fontId="11" fillId="4" borderId="6" xfId="1" applyNumberFormat="1" applyFont="1" applyFill="1" applyBorder="1" applyAlignment="1" applyProtection="1">
      <alignment horizontal="center"/>
      <protection locked="0"/>
    </xf>
    <xf numFmtId="178" fontId="17" fillId="0" borderId="6" xfId="6" applyFont="1" applyBorder="1" applyAlignment="1">
      <alignment horizontal="center" vertical="center"/>
    </xf>
    <xf numFmtId="178" fontId="17" fillId="0" borderId="0" xfId="0" applyFont="1" applyAlignment="1">
      <alignment horizontal="left" vertical="center" wrapText="1"/>
    </xf>
    <xf numFmtId="49" fontId="15" fillId="5" borderId="21" xfId="0" applyNumberFormat="1" applyFont="1" applyFill="1" applyBorder="1" applyAlignment="1">
      <alignment horizontal="center" vertical="center"/>
    </xf>
    <xf numFmtId="178" fontId="16" fillId="0" borderId="17" xfId="0" applyFont="1" applyBorder="1" applyAlignment="1">
      <alignment vertical="center" wrapText="1"/>
    </xf>
    <xf numFmtId="178" fontId="16" fillId="5" borderId="6" xfId="2" applyFont="1" applyFill="1" applyBorder="1" applyAlignment="1">
      <alignment horizontal="center" vertical="center"/>
    </xf>
    <xf numFmtId="178" fontId="0" fillId="5" borderId="0" xfId="0" applyFill="1" applyAlignment="1">
      <alignment horizontal="left" vertical="center"/>
    </xf>
    <xf numFmtId="178" fontId="17" fillId="5" borderId="0" xfId="0" applyFont="1" applyFill="1" applyAlignment="1">
      <alignment horizontal="left" vertical="center"/>
    </xf>
    <xf numFmtId="178" fontId="3" fillId="0" borderId="0" xfId="5" applyNumberFormat="1" applyFont="1" applyFill="1"/>
    <xf numFmtId="49" fontId="15" fillId="5" borderId="17" xfId="0" applyNumberFormat="1" applyFont="1" applyFill="1" applyBorder="1" applyAlignment="1">
      <alignment horizontal="center" vertical="center"/>
    </xf>
    <xf numFmtId="178" fontId="17" fillId="5" borderId="6" xfId="2" applyFont="1" applyFill="1" applyBorder="1" applyAlignment="1">
      <alignment horizontal="center" vertical="center"/>
    </xf>
    <xf numFmtId="176" fontId="17" fillId="5" borderId="6" xfId="0" applyNumberFormat="1" applyFont="1" applyFill="1" applyBorder="1" applyAlignment="1">
      <alignment vertical="center"/>
    </xf>
    <xf numFmtId="178" fontId="17" fillId="5" borderId="6" xfId="0" applyFont="1" applyFill="1" applyBorder="1" applyAlignment="1">
      <alignment vertical="center"/>
    </xf>
    <xf numFmtId="178" fontId="0" fillId="5" borderId="0" xfId="0" applyFill="1" applyAlignment="1">
      <alignment vertical="center"/>
    </xf>
    <xf numFmtId="49" fontId="16" fillId="5" borderId="21" xfId="0" applyNumberFormat="1" applyFont="1" applyFill="1" applyBorder="1" applyAlignment="1">
      <alignment horizontal="left" vertical="center" wrapText="1"/>
    </xf>
    <xf numFmtId="178" fontId="16" fillId="0" borderId="5" xfId="6" applyFont="1" applyBorder="1" applyAlignment="1">
      <alignment horizontal="left" vertical="center" wrapText="1"/>
    </xf>
    <xf numFmtId="178" fontId="22" fillId="0" borderId="5" xfId="6" applyFont="1" applyBorder="1" applyAlignment="1">
      <alignment horizontal="left" vertical="center"/>
    </xf>
    <xf numFmtId="178" fontId="16" fillId="0" borderId="4" xfId="6" applyFont="1" applyBorder="1" applyAlignment="1">
      <alignment horizontal="left" vertical="center" wrapText="1"/>
    </xf>
    <xf numFmtId="178" fontId="16" fillId="0" borderId="7" xfId="6" applyFont="1" applyBorder="1" applyAlignment="1">
      <alignment horizontal="left" vertical="center" wrapText="1"/>
    </xf>
    <xf numFmtId="178" fontId="16" fillId="0" borderId="7" xfId="0" applyFont="1" applyFill="1" applyBorder="1" applyAlignment="1" applyProtection="1">
      <alignment horizontal="left" vertical="center" wrapText="1"/>
    </xf>
    <xf numFmtId="178" fontId="16" fillId="0" borderId="17" xfId="0" applyFont="1" applyFill="1" applyBorder="1" applyAlignment="1" applyProtection="1">
      <alignment horizontal="left" vertical="center" wrapText="1"/>
    </xf>
    <xf numFmtId="176" fontId="16" fillId="5" borderId="6" xfId="0" applyNumberFormat="1" applyFont="1" applyFill="1" applyBorder="1" applyAlignment="1">
      <alignment horizontal="right" vertical="center"/>
    </xf>
    <xf numFmtId="178" fontId="16" fillId="5" borderId="6" xfId="0" applyFont="1" applyFill="1" applyBorder="1" applyAlignment="1">
      <alignment horizontal="center" vertical="center"/>
    </xf>
    <xf numFmtId="178" fontId="16" fillId="5" borderId="6" xfId="0" applyFont="1" applyFill="1" applyBorder="1" applyAlignment="1">
      <alignment horizontal="left" vertical="center"/>
    </xf>
    <xf numFmtId="49" fontId="16" fillId="5" borderId="21" xfId="0" applyNumberFormat="1" applyFont="1" applyFill="1" applyBorder="1" applyAlignment="1">
      <alignment horizontal="center" vertical="center"/>
    </xf>
    <xf numFmtId="178" fontId="16" fillId="5" borderId="0" xfId="0" applyFont="1" applyFill="1" applyAlignment="1">
      <alignment horizontal="left" vertical="center"/>
    </xf>
    <xf numFmtId="178" fontId="23" fillId="5" borderId="0" xfId="0" applyFont="1" applyFill="1" applyAlignment="1">
      <alignment horizontal="left" vertical="center"/>
    </xf>
    <xf numFmtId="178" fontId="16" fillId="0" borderId="6" xfId="0" applyFont="1" applyFill="1" applyBorder="1" applyAlignment="1">
      <alignment horizontal="left" vertical="center" wrapText="1"/>
    </xf>
    <xf numFmtId="49" fontId="16" fillId="5" borderId="17" xfId="0" applyNumberFormat="1" applyFont="1" applyFill="1" applyBorder="1" applyAlignment="1">
      <alignment horizontal="left" vertical="center"/>
    </xf>
    <xf numFmtId="49" fontId="16" fillId="5" borderId="17" xfId="0" applyNumberFormat="1" applyFont="1" applyFill="1" applyBorder="1" applyAlignment="1">
      <alignment horizontal="center" vertical="center"/>
    </xf>
    <xf numFmtId="178" fontId="16" fillId="5" borderId="8" xfId="0" applyFont="1" applyFill="1" applyBorder="1" applyAlignment="1" applyProtection="1">
      <alignment horizontal="center" vertical="center" wrapText="1"/>
      <protection locked="0"/>
    </xf>
    <xf numFmtId="178" fontId="16" fillId="5" borderId="8" xfId="0" applyFont="1" applyFill="1" applyBorder="1" applyAlignment="1" applyProtection="1">
      <alignment horizontal="center" vertical="center"/>
      <protection locked="0"/>
    </xf>
    <xf numFmtId="178" fontId="5" fillId="2" borderId="20" xfId="1" applyFont="1" applyFill="1" applyBorder="1" applyAlignment="1" applyProtection="1">
      <alignment vertical="center" wrapText="1"/>
      <protection locked="0"/>
    </xf>
    <xf numFmtId="178" fontId="5" fillId="2" borderId="3" xfId="1" applyFont="1" applyFill="1" applyBorder="1" applyAlignment="1" applyProtection="1">
      <alignment vertical="center" wrapText="1"/>
      <protection locked="0"/>
    </xf>
    <xf numFmtId="178" fontId="5" fillId="2" borderId="22" xfId="1" applyFont="1" applyFill="1" applyBorder="1" applyAlignment="1" applyProtection="1">
      <alignment vertical="center" wrapText="1"/>
      <protection locked="0"/>
    </xf>
    <xf numFmtId="178" fontId="4" fillId="3" borderId="11" xfId="1" applyFont="1" applyFill="1" applyBorder="1" applyAlignment="1" applyProtection="1">
      <alignment vertical="center" wrapText="1"/>
      <protection locked="0"/>
    </xf>
    <xf numFmtId="178" fontId="5" fillId="2" borderId="6" xfId="1" applyFont="1" applyFill="1" applyBorder="1" applyAlignment="1" applyProtection="1">
      <alignment vertical="center" wrapText="1"/>
      <protection locked="0"/>
    </xf>
    <xf numFmtId="178" fontId="5" fillId="2" borderId="8" xfId="1" applyFont="1" applyFill="1" applyBorder="1" applyAlignment="1" applyProtection="1">
      <alignment vertical="center" wrapText="1"/>
      <protection locked="0"/>
    </xf>
    <xf numFmtId="178" fontId="24" fillId="4" borderId="15" xfId="1" applyFont="1" applyFill="1" applyBorder="1" applyAlignment="1" applyProtection="1">
      <alignment horizontal="right"/>
      <protection locked="0"/>
    </xf>
    <xf numFmtId="178" fontId="10" fillId="4" borderId="16" xfId="1" applyFont="1" applyFill="1" applyBorder="1" applyAlignment="1" applyProtection="1">
      <alignment horizontal="right"/>
      <protection locked="0"/>
    </xf>
    <xf numFmtId="178" fontId="10" fillId="4" borderId="19" xfId="1" applyFont="1" applyFill="1" applyBorder="1" applyAlignment="1" applyProtection="1">
      <alignment horizontal="right"/>
      <protection locked="0"/>
    </xf>
    <xf numFmtId="178" fontId="24" fillId="4" borderId="2" xfId="1" applyFont="1" applyFill="1" applyBorder="1" applyAlignment="1" applyProtection="1">
      <alignment horizontal="right"/>
      <protection locked="0"/>
    </xf>
    <xf numFmtId="178" fontId="10" fillId="4" borderId="3" xfId="1" applyFont="1" applyFill="1" applyBorder="1" applyAlignment="1" applyProtection="1">
      <alignment horizontal="right"/>
      <protection locked="0"/>
    </xf>
    <xf numFmtId="178" fontId="10" fillId="4" borderId="4" xfId="1" applyFont="1" applyFill="1" applyBorder="1" applyAlignment="1" applyProtection="1">
      <alignment horizontal="right"/>
      <protection locked="0"/>
    </xf>
    <xf numFmtId="178" fontId="10" fillId="4" borderId="2" xfId="1" applyFont="1" applyFill="1" applyBorder="1" applyAlignment="1" applyProtection="1">
      <alignment horizontal="right"/>
      <protection locked="0"/>
    </xf>
    <xf numFmtId="178" fontId="13" fillId="2" borderId="20" xfId="1" applyNumberFormat="1" applyFont="1" applyFill="1" applyBorder="1" applyAlignment="1" applyProtection="1">
      <alignment horizontal="left" vertical="center"/>
      <protection locked="0"/>
    </xf>
    <xf numFmtId="178" fontId="0" fillId="0" borderId="4" xfId="0" applyNumberFormat="1" applyBorder="1" applyAlignment="1">
      <alignment horizontal="left" vertical="center"/>
    </xf>
    <xf numFmtId="49" fontId="15" fillId="0" borderId="17" xfId="0" applyNumberFormat="1" applyFont="1" applyFill="1" applyBorder="1" applyAlignment="1">
      <alignment horizontal="center" vertical="center" wrapText="1"/>
    </xf>
    <xf numFmtId="49" fontId="15" fillId="0" borderId="25" xfId="0" applyNumberFormat="1" applyFont="1" applyFill="1" applyBorder="1" applyAlignment="1">
      <alignment horizontal="center" vertical="center" wrapText="1"/>
    </xf>
    <xf numFmtId="49" fontId="15" fillId="0" borderId="11" xfId="0" applyNumberFormat="1" applyFont="1" applyFill="1" applyBorder="1" applyAlignment="1">
      <alignment horizontal="center" vertical="center" wrapText="1"/>
    </xf>
    <xf numFmtId="178" fontId="4" fillId="2" borderId="20" xfId="1" applyFont="1" applyFill="1" applyBorder="1" applyAlignment="1" applyProtection="1">
      <alignment horizontal="left" vertical="center" wrapText="1"/>
      <protection locked="0"/>
    </xf>
    <xf numFmtId="178" fontId="4" fillId="2" borderId="4" xfId="1" applyFont="1" applyFill="1" applyBorder="1" applyAlignment="1" applyProtection="1">
      <alignment horizontal="left" vertical="center" wrapText="1"/>
      <protection locked="0"/>
    </xf>
    <xf numFmtId="49" fontId="15" fillId="0" borderId="18" xfId="0" applyNumberFormat="1" applyFont="1" applyFill="1" applyBorder="1" applyAlignment="1">
      <alignment horizontal="center" vertical="center"/>
    </xf>
    <xf numFmtId="49" fontId="15" fillId="0" borderId="23" xfId="0" applyNumberFormat="1" applyFont="1" applyFill="1" applyBorder="1" applyAlignment="1">
      <alignment horizontal="center" vertical="center"/>
    </xf>
    <xf numFmtId="49" fontId="15" fillId="0" borderId="24" xfId="0" applyNumberFormat="1" applyFont="1" applyFill="1" applyBorder="1" applyAlignment="1">
      <alignment horizontal="center" vertical="center"/>
    </xf>
    <xf numFmtId="49" fontId="15" fillId="0" borderId="17" xfId="0" applyNumberFormat="1" applyFont="1" applyFill="1" applyBorder="1" applyAlignment="1">
      <alignment horizontal="center" vertical="center"/>
    </xf>
    <xf numFmtId="49" fontId="15" fillId="0" borderId="25" xfId="0" applyNumberFormat="1" applyFont="1" applyFill="1" applyBorder="1" applyAlignment="1">
      <alignment horizontal="center" vertical="center"/>
    </xf>
    <xf numFmtId="49" fontId="15" fillId="0" borderId="11" xfId="0" applyNumberFormat="1" applyFont="1" applyFill="1" applyBorder="1" applyAlignment="1">
      <alignment horizontal="center" vertical="center"/>
    </xf>
    <xf numFmtId="178" fontId="25" fillId="0" borderId="0" xfId="5" applyFont="1"/>
  </cellXfs>
  <cellStyles count="7">
    <cellStyle name="Normal 2" xfId="5"/>
    <cellStyle name="Normal_Sheet1" xfId="1"/>
    <cellStyle name="常规" xfId="0" builtinId="0"/>
    <cellStyle name="常规 2" xfId="2"/>
    <cellStyle name="常规 2 2" xfId="4"/>
    <cellStyle name="常规 3" xfId="3"/>
    <cellStyle name="常规_Sheet1" xfId="6"/>
  </cellStyles>
  <dxfs count="0"/>
  <tableStyles count="0" defaultTableStyle="TableStyleMedium9"/>
  <colors>
    <mruColors>
      <color rgb="FF830051"/>
      <color rgb="FF510029"/>
      <color rgb="FFB32F68"/>
      <color rgb="FF7A204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New\2017\Marketing%20Service\PR\PR%20Event\Price%20list%20and%20quotation%20format\0410%20%20Quotation%20Template%20&amp;%20Rate%20Card%20PR%20Event%20Final%20V3.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.INTRO"/>
      <sheetName val="01.QUOTATION"/>
      <sheetName val="02.RATECARD"/>
    </sheetNames>
    <sheetDataSet>
      <sheetData sheetId="0"/>
      <sheetData sheetId="1"/>
      <sheetData sheetId="2">
        <row r="117">
          <cell r="D117" t="str">
            <v>Personnel</v>
          </cell>
        </row>
        <row r="118">
          <cell r="D118" t="str">
            <v>Production</v>
          </cell>
        </row>
        <row r="119">
          <cell r="D119" t="str">
            <v>Execution</v>
          </cell>
        </row>
        <row r="120">
          <cell r="D120" t="str">
            <v>Catering</v>
          </cell>
        </row>
        <row r="121">
          <cell r="D121" t="str">
            <v>AgencyFee</v>
          </cell>
        </row>
        <row r="122">
          <cell r="D122" t="str">
            <v>Venue</v>
          </cell>
        </row>
        <row r="123">
          <cell r="D123" t="str">
            <v>FurnitureRental</v>
          </cell>
        </row>
        <row r="124">
          <cell r="D124" t="str">
            <v>FlowerandOthers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9"/>
  <sheetViews>
    <sheetView tabSelected="1" topLeftCell="A112" zoomScale="90" zoomScaleNormal="90" workbookViewId="0">
      <selection activeCell="B5" sqref="B5"/>
    </sheetView>
  </sheetViews>
  <sheetFormatPr defaultColWidth="9" defaultRowHeight="14.4" x14ac:dyDescent="0.35"/>
  <cols>
    <col min="1" max="1" width="6.19921875" style="5" customWidth="1"/>
    <col min="2" max="2" width="30.69921875" style="5" customWidth="1"/>
    <col min="3" max="3" width="7.296875" style="5" customWidth="1"/>
    <col min="4" max="4" width="11.3984375" style="17" customWidth="1"/>
    <col min="5" max="5" width="10.19921875" style="55" customWidth="1"/>
    <col min="6" max="6" width="14.296875" style="21" bestFit="1" customWidth="1"/>
    <col min="7" max="7" width="38.19921875" style="6" customWidth="1"/>
    <col min="8" max="8" width="9.3984375" style="5" bestFit="1" customWidth="1"/>
    <col min="9" max="16384" width="9" style="5"/>
  </cols>
  <sheetData>
    <row r="1" spans="1:7" ht="33" customHeight="1" thickBot="1" x14ac:dyDescent="0.5">
      <c r="B1" s="130" t="s">
        <v>228</v>
      </c>
    </row>
    <row r="2" spans="1:7" ht="31.5" customHeight="1" thickBot="1" x14ac:dyDescent="0.4">
      <c r="A2" s="14" t="s">
        <v>6</v>
      </c>
      <c r="B2" s="15" t="s">
        <v>0</v>
      </c>
      <c r="C2" s="11" t="s">
        <v>4</v>
      </c>
      <c r="D2" s="18" t="s">
        <v>225</v>
      </c>
      <c r="E2" s="12" t="s">
        <v>1</v>
      </c>
      <c r="F2" s="18" t="s">
        <v>2</v>
      </c>
      <c r="G2" s="13" t="s">
        <v>3</v>
      </c>
    </row>
    <row r="3" spans="1:7" ht="18" customHeight="1" x14ac:dyDescent="0.35">
      <c r="A3" s="51" t="s">
        <v>7</v>
      </c>
      <c r="B3" s="52"/>
      <c r="C3" s="107"/>
      <c r="D3" s="107"/>
      <c r="E3" s="107"/>
      <c r="F3" s="107"/>
      <c r="G3" s="107"/>
    </row>
    <row r="4" spans="1:7" s="33" customFormat="1" ht="15.6" x14ac:dyDescent="0.25">
      <c r="A4" s="35" t="s">
        <v>90</v>
      </c>
      <c r="B4" s="57" t="s">
        <v>92</v>
      </c>
      <c r="C4" s="53" t="s">
        <v>91</v>
      </c>
      <c r="D4" s="48">
        <v>1300</v>
      </c>
      <c r="E4" s="54">
        <v>12</v>
      </c>
      <c r="F4" s="48">
        <f t="shared" ref="F4:F24" si="0">E4*D4</f>
        <v>15600</v>
      </c>
      <c r="G4" s="44"/>
    </row>
    <row r="5" spans="1:7" s="33" customFormat="1" ht="30" x14ac:dyDescent="0.25">
      <c r="A5" s="35" t="s">
        <v>85</v>
      </c>
      <c r="B5" s="39" t="s">
        <v>67</v>
      </c>
      <c r="C5" s="53" t="s">
        <v>65</v>
      </c>
      <c r="D5" s="48">
        <v>870</v>
      </c>
      <c r="E5" s="54">
        <v>1</v>
      </c>
      <c r="F5" s="48">
        <f t="shared" si="0"/>
        <v>870</v>
      </c>
      <c r="G5" s="44"/>
    </row>
    <row r="6" spans="1:7" s="33" customFormat="1" ht="15.6" x14ac:dyDescent="0.25">
      <c r="A6" s="35" t="s">
        <v>121</v>
      </c>
      <c r="B6" s="39" t="s">
        <v>9</v>
      </c>
      <c r="C6" s="53" t="s">
        <v>65</v>
      </c>
      <c r="D6" s="48">
        <v>870</v>
      </c>
      <c r="E6" s="54">
        <v>3</v>
      </c>
      <c r="F6" s="48">
        <f t="shared" si="0"/>
        <v>2610</v>
      </c>
      <c r="G6" s="43"/>
    </row>
    <row r="7" spans="1:7" s="33" customFormat="1" ht="15.6" x14ac:dyDescent="0.25">
      <c r="A7" s="35" t="s">
        <v>118</v>
      </c>
      <c r="B7" s="39" t="s">
        <v>11</v>
      </c>
      <c r="C7" s="53" t="s">
        <v>65</v>
      </c>
      <c r="D7" s="48">
        <v>870</v>
      </c>
      <c r="E7" s="54">
        <v>4</v>
      </c>
      <c r="F7" s="48">
        <f t="shared" si="0"/>
        <v>3480</v>
      </c>
      <c r="G7" s="43"/>
    </row>
    <row r="8" spans="1:7" s="33" customFormat="1" ht="15.6" x14ac:dyDescent="0.25">
      <c r="A8" s="35" t="s">
        <v>86</v>
      </c>
      <c r="B8" s="39" t="s">
        <v>12</v>
      </c>
      <c r="C8" s="53" t="s">
        <v>65</v>
      </c>
      <c r="D8" s="48">
        <v>870</v>
      </c>
      <c r="E8" s="54">
        <v>3</v>
      </c>
      <c r="F8" s="48">
        <f t="shared" si="0"/>
        <v>2610</v>
      </c>
      <c r="G8" s="43"/>
    </row>
    <row r="9" spans="1:7" s="33" customFormat="1" ht="30" x14ac:dyDescent="0.25">
      <c r="A9" s="35" t="s">
        <v>87</v>
      </c>
      <c r="B9" s="39" t="s">
        <v>68</v>
      </c>
      <c r="C9" s="53" t="s">
        <v>65</v>
      </c>
      <c r="D9" s="48">
        <v>1200</v>
      </c>
      <c r="E9" s="54">
        <v>15</v>
      </c>
      <c r="F9" s="48">
        <f t="shared" si="0"/>
        <v>18000</v>
      </c>
      <c r="G9" s="43"/>
    </row>
    <row r="10" spans="1:7" s="33" customFormat="1" ht="15.6" x14ac:dyDescent="0.25">
      <c r="A10" s="35" t="s">
        <v>26</v>
      </c>
      <c r="B10" s="39" t="s">
        <v>13</v>
      </c>
      <c r="C10" s="53" t="s">
        <v>65</v>
      </c>
      <c r="D10" s="48">
        <v>1200</v>
      </c>
      <c r="E10" s="54">
        <v>5</v>
      </c>
      <c r="F10" s="48">
        <f t="shared" si="0"/>
        <v>6000</v>
      </c>
      <c r="G10" s="43"/>
    </row>
    <row r="11" spans="1:7" s="33" customFormat="1" ht="15.6" x14ac:dyDescent="0.25">
      <c r="A11" s="35" t="s">
        <v>27</v>
      </c>
      <c r="B11" s="39" t="s">
        <v>14</v>
      </c>
      <c r="C11" s="53" t="s">
        <v>65</v>
      </c>
      <c r="D11" s="48">
        <v>1200</v>
      </c>
      <c r="E11" s="54">
        <v>4</v>
      </c>
      <c r="F11" s="48">
        <f t="shared" si="0"/>
        <v>4800</v>
      </c>
      <c r="G11" s="43"/>
    </row>
    <row r="12" spans="1:7" s="33" customFormat="1" ht="15.6" x14ac:dyDescent="0.25">
      <c r="A12" s="35" t="s">
        <v>28</v>
      </c>
      <c r="B12" s="39" t="s">
        <v>15</v>
      </c>
      <c r="C12" s="53" t="s">
        <v>64</v>
      </c>
      <c r="D12" s="48">
        <v>870</v>
      </c>
      <c r="E12" s="54">
        <v>4</v>
      </c>
      <c r="F12" s="48">
        <f t="shared" si="0"/>
        <v>3480</v>
      </c>
      <c r="G12" s="43"/>
    </row>
    <row r="13" spans="1:7" s="33" customFormat="1" ht="30" x14ac:dyDescent="0.25">
      <c r="A13" s="35" t="s">
        <v>29</v>
      </c>
      <c r="B13" s="39" t="s">
        <v>16</v>
      </c>
      <c r="C13" s="53" t="s">
        <v>64</v>
      </c>
      <c r="D13" s="48">
        <v>1200</v>
      </c>
      <c r="E13" s="54">
        <v>5</v>
      </c>
      <c r="F13" s="48">
        <f t="shared" si="0"/>
        <v>6000</v>
      </c>
      <c r="G13" s="43"/>
    </row>
    <row r="14" spans="1:7" s="33" customFormat="1" ht="15.6" x14ac:dyDescent="0.25">
      <c r="A14" s="35" t="s">
        <v>30</v>
      </c>
      <c r="B14" s="39" t="s">
        <v>69</v>
      </c>
      <c r="C14" s="53" t="s">
        <v>64</v>
      </c>
      <c r="D14" s="48">
        <v>1200</v>
      </c>
      <c r="E14" s="54">
        <v>5</v>
      </c>
      <c r="F14" s="48">
        <f t="shared" si="0"/>
        <v>6000</v>
      </c>
      <c r="G14" s="43"/>
    </row>
    <row r="15" spans="1:7" s="33" customFormat="1" ht="15.6" x14ac:dyDescent="0.25">
      <c r="A15" s="35" t="s">
        <v>31</v>
      </c>
      <c r="B15" s="39" t="s">
        <v>17</v>
      </c>
      <c r="C15" s="53" t="s">
        <v>64</v>
      </c>
      <c r="D15" s="48">
        <v>1200</v>
      </c>
      <c r="E15" s="54">
        <v>4</v>
      </c>
      <c r="F15" s="48">
        <f t="shared" si="0"/>
        <v>4800</v>
      </c>
      <c r="G15" s="43"/>
    </row>
    <row r="16" spans="1:7" s="33" customFormat="1" ht="15.6" x14ac:dyDescent="0.25">
      <c r="A16" s="35" t="s">
        <v>32</v>
      </c>
      <c r="B16" s="39" t="s">
        <v>70</v>
      </c>
      <c r="C16" s="53" t="s">
        <v>64</v>
      </c>
      <c r="D16" s="48">
        <v>870</v>
      </c>
      <c r="E16" s="54">
        <v>5</v>
      </c>
      <c r="F16" s="48">
        <f t="shared" si="0"/>
        <v>4350</v>
      </c>
      <c r="G16" s="43"/>
    </row>
    <row r="17" spans="1:8" s="33" customFormat="1" ht="15.6" x14ac:dyDescent="0.25">
      <c r="A17" s="35" t="s">
        <v>33</v>
      </c>
      <c r="B17" s="39" t="s">
        <v>18</v>
      </c>
      <c r="C17" s="53" t="s">
        <v>64</v>
      </c>
      <c r="D17" s="48">
        <v>870</v>
      </c>
      <c r="E17" s="54">
        <v>3.5</v>
      </c>
      <c r="F17" s="48">
        <f t="shared" si="0"/>
        <v>3045</v>
      </c>
      <c r="G17" s="43"/>
    </row>
    <row r="18" spans="1:8" s="33" customFormat="1" ht="30" x14ac:dyDescent="0.25">
      <c r="A18" s="35" t="s">
        <v>34</v>
      </c>
      <c r="B18" s="39" t="s">
        <v>19</v>
      </c>
      <c r="C18" s="53" t="s">
        <v>64</v>
      </c>
      <c r="D18" s="48">
        <v>870</v>
      </c>
      <c r="E18" s="54">
        <v>4</v>
      </c>
      <c r="F18" s="48">
        <f t="shared" si="0"/>
        <v>3480</v>
      </c>
      <c r="G18" s="43"/>
    </row>
    <row r="19" spans="1:8" s="33" customFormat="1" ht="15.6" x14ac:dyDescent="0.25">
      <c r="A19" s="35" t="s">
        <v>35</v>
      </c>
      <c r="B19" s="39" t="s">
        <v>20</v>
      </c>
      <c r="C19" s="53" t="s">
        <v>64</v>
      </c>
      <c r="D19" s="48">
        <v>870</v>
      </c>
      <c r="E19" s="54">
        <v>3</v>
      </c>
      <c r="F19" s="48">
        <f t="shared" si="0"/>
        <v>2610</v>
      </c>
      <c r="G19" s="43"/>
    </row>
    <row r="20" spans="1:8" s="33" customFormat="1" ht="15.6" x14ac:dyDescent="0.25">
      <c r="A20" s="35" t="s">
        <v>36</v>
      </c>
      <c r="B20" s="39" t="s">
        <v>71</v>
      </c>
      <c r="C20" s="53" t="s">
        <v>64</v>
      </c>
      <c r="D20" s="48">
        <v>870</v>
      </c>
      <c r="E20" s="54">
        <v>4</v>
      </c>
      <c r="F20" s="48">
        <f t="shared" si="0"/>
        <v>3480</v>
      </c>
      <c r="G20" s="43"/>
    </row>
    <row r="21" spans="1:8" s="33" customFormat="1" ht="15.6" x14ac:dyDescent="0.25">
      <c r="A21" s="35" t="s">
        <v>37</v>
      </c>
      <c r="B21" s="39" t="s">
        <v>24</v>
      </c>
      <c r="C21" s="53" t="s">
        <v>64</v>
      </c>
      <c r="D21" s="48">
        <v>870</v>
      </c>
      <c r="E21" s="54">
        <v>15</v>
      </c>
      <c r="F21" s="48">
        <f t="shared" si="0"/>
        <v>13050</v>
      </c>
      <c r="G21" s="43"/>
    </row>
    <row r="22" spans="1:8" s="33" customFormat="1" ht="15.6" x14ac:dyDescent="0.25">
      <c r="A22" s="35" t="s">
        <v>38</v>
      </c>
      <c r="B22" s="57" t="s">
        <v>25</v>
      </c>
      <c r="C22" s="53" t="s">
        <v>64</v>
      </c>
      <c r="D22" s="48">
        <v>870</v>
      </c>
      <c r="E22" s="54">
        <v>5</v>
      </c>
      <c r="F22" s="48">
        <f t="shared" si="0"/>
        <v>4350</v>
      </c>
      <c r="G22" s="43"/>
    </row>
    <row r="23" spans="1:8" s="33" customFormat="1" ht="15.6" x14ac:dyDescent="0.25">
      <c r="A23" s="35" t="s">
        <v>39</v>
      </c>
      <c r="B23" s="57" t="s">
        <v>72</v>
      </c>
      <c r="C23" s="53" t="s">
        <v>64</v>
      </c>
      <c r="D23" s="48">
        <v>870</v>
      </c>
      <c r="E23" s="54">
        <v>5</v>
      </c>
      <c r="F23" s="48">
        <f t="shared" si="0"/>
        <v>4350</v>
      </c>
      <c r="G23" s="44"/>
    </row>
    <row r="24" spans="1:8" s="33" customFormat="1" ht="15.6" x14ac:dyDescent="0.25">
      <c r="A24" s="35" t="s">
        <v>40</v>
      </c>
      <c r="B24" s="57" t="s">
        <v>21</v>
      </c>
      <c r="C24" s="53" t="s">
        <v>64</v>
      </c>
      <c r="D24" s="48">
        <v>1200</v>
      </c>
      <c r="E24" s="54">
        <v>5</v>
      </c>
      <c r="F24" s="48">
        <f t="shared" si="0"/>
        <v>6000</v>
      </c>
      <c r="G24" s="43"/>
    </row>
    <row r="25" spans="1:8" s="33" customFormat="1" ht="30" x14ac:dyDescent="0.25">
      <c r="A25" s="35" t="s">
        <v>41</v>
      </c>
      <c r="B25" s="39" t="s">
        <v>22</v>
      </c>
      <c r="C25" s="53" t="s">
        <v>64</v>
      </c>
      <c r="D25" s="48">
        <v>870</v>
      </c>
      <c r="E25" s="54">
        <v>8</v>
      </c>
      <c r="F25" s="48">
        <f t="shared" ref="F25:F35" si="1">E25*D25</f>
        <v>6960</v>
      </c>
      <c r="G25" s="43"/>
    </row>
    <row r="26" spans="1:8" s="33" customFormat="1" ht="15.6" x14ac:dyDescent="0.25">
      <c r="A26" s="35" t="s">
        <v>42</v>
      </c>
      <c r="B26" s="39" t="s">
        <v>73</v>
      </c>
      <c r="C26" s="53" t="s">
        <v>64</v>
      </c>
      <c r="D26" s="48">
        <v>870</v>
      </c>
      <c r="E26" s="54">
        <v>2</v>
      </c>
      <c r="F26" s="48">
        <f t="shared" si="1"/>
        <v>1740</v>
      </c>
      <c r="G26" s="43"/>
    </row>
    <row r="27" spans="1:8" s="33" customFormat="1" ht="15.6" x14ac:dyDescent="0.25">
      <c r="A27" s="35" t="s">
        <v>43</v>
      </c>
      <c r="B27" s="57" t="s">
        <v>23</v>
      </c>
      <c r="C27" s="53" t="s">
        <v>64</v>
      </c>
      <c r="D27" s="48">
        <v>870</v>
      </c>
      <c r="E27" s="54">
        <v>8</v>
      </c>
      <c r="F27" s="48">
        <f t="shared" si="1"/>
        <v>6960</v>
      </c>
      <c r="G27" s="43"/>
    </row>
    <row r="28" spans="1:8" s="33" customFormat="1" ht="15.6" x14ac:dyDescent="0.25">
      <c r="A28" s="35" t="s">
        <v>44</v>
      </c>
      <c r="B28" s="57" t="s">
        <v>74</v>
      </c>
      <c r="C28" s="53" t="s">
        <v>64</v>
      </c>
      <c r="D28" s="48">
        <v>870</v>
      </c>
      <c r="E28" s="54">
        <v>7</v>
      </c>
      <c r="F28" s="48">
        <f t="shared" si="1"/>
        <v>6090</v>
      </c>
      <c r="G28" s="43"/>
    </row>
    <row r="29" spans="1:8" s="33" customFormat="1" ht="15.6" x14ac:dyDescent="0.25">
      <c r="A29" s="35" t="s">
        <v>45</v>
      </c>
      <c r="B29" s="57" t="s">
        <v>83</v>
      </c>
      <c r="C29" s="53" t="s">
        <v>64</v>
      </c>
      <c r="D29" s="48">
        <v>870</v>
      </c>
      <c r="E29" s="54">
        <v>42</v>
      </c>
      <c r="F29" s="48">
        <f t="shared" si="1"/>
        <v>36540</v>
      </c>
      <c r="G29" s="43"/>
    </row>
    <row r="30" spans="1:8" s="33" customFormat="1" ht="15.6" x14ac:dyDescent="0.25">
      <c r="A30" s="35" t="s">
        <v>46</v>
      </c>
      <c r="B30" s="57" t="s">
        <v>84</v>
      </c>
      <c r="C30" s="53" t="s">
        <v>65</v>
      </c>
      <c r="D30" s="48">
        <v>870</v>
      </c>
      <c r="E30" s="54">
        <v>22</v>
      </c>
      <c r="F30" s="48">
        <f t="shared" si="1"/>
        <v>19140</v>
      </c>
      <c r="G30" s="43"/>
      <c r="H30" s="34"/>
    </row>
    <row r="31" spans="1:8" s="33" customFormat="1" ht="15.6" x14ac:dyDescent="0.25">
      <c r="A31" s="35" t="s">
        <v>55</v>
      </c>
      <c r="B31" s="57" t="s">
        <v>66</v>
      </c>
      <c r="C31" s="53" t="s">
        <v>65</v>
      </c>
      <c r="D31" s="48">
        <v>1200</v>
      </c>
      <c r="E31" s="54">
        <v>12</v>
      </c>
      <c r="F31" s="48">
        <f t="shared" si="1"/>
        <v>14400</v>
      </c>
      <c r="G31" s="43"/>
      <c r="H31" s="34"/>
    </row>
    <row r="32" spans="1:8" s="33" customFormat="1" ht="15.6" x14ac:dyDescent="0.25">
      <c r="A32" s="35" t="s">
        <v>56</v>
      </c>
      <c r="B32" s="57" t="s">
        <v>75</v>
      </c>
      <c r="C32" s="53" t="s">
        <v>8</v>
      </c>
      <c r="D32" s="48">
        <v>300</v>
      </c>
      <c r="E32" s="54">
        <v>32</v>
      </c>
      <c r="F32" s="48">
        <f t="shared" si="1"/>
        <v>9600</v>
      </c>
      <c r="G32" s="43"/>
      <c r="H32" s="34"/>
    </row>
    <row r="33" spans="1:8" s="33" customFormat="1" ht="15.6" x14ac:dyDescent="0.25">
      <c r="A33" s="35" t="s">
        <v>88</v>
      </c>
      <c r="B33" s="76" t="s">
        <v>76</v>
      </c>
      <c r="C33" s="53" t="s">
        <v>77</v>
      </c>
      <c r="D33" s="48">
        <v>2300</v>
      </c>
      <c r="E33" s="54">
        <v>32</v>
      </c>
      <c r="F33" s="48">
        <f t="shared" si="1"/>
        <v>73600</v>
      </c>
      <c r="G33" s="43"/>
      <c r="H33" s="34"/>
    </row>
    <row r="34" spans="1:8" s="33" customFormat="1" ht="15.6" x14ac:dyDescent="0.25">
      <c r="A34" s="35" t="s">
        <v>89</v>
      </c>
      <c r="B34" s="76" t="s">
        <v>78</v>
      </c>
      <c r="C34" s="53" t="s">
        <v>77</v>
      </c>
      <c r="D34" s="48">
        <v>2300</v>
      </c>
      <c r="E34" s="54">
        <v>32</v>
      </c>
      <c r="F34" s="48">
        <f t="shared" si="1"/>
        <v>73600</v>
      </c>
      <c r="G34" s="43"/>
      <c r="H34" s="34"/>
    </row>
    <row r="35" spans="1:8" s="33" customFormat="1" ht="15.6" x14ac:dyDescent="0.25">
      <c r="A35" s="35" t="s">
        <v>57</v>
      </c>
      <c r="B35" s="57" t="s">
        <v>79</v>
      </c>
      <c r="C35" s="53" t="s">
        <v>80</v>
      </c>
      <c r="D35" s="48">
        <v>1200</v>
      </c>
      <c r="E35" s="54">
        <v>8</v>
      </c>
      <c r="F35" s="48">
        <f t="shared" si="1"/>
        <v>9600</v>
      </c>
      <c r="G35" s="43"/>
      <c r="H35" s="34"/>
    </row>
    <row r="36" spans="1:8" s="33" customFormat="1" ht="15.6" x14ac:dyDescent="0.25">
      <c r="A36" s="35" t="s">
        <v>58</v>
      </c>
      <c r="B36" s="57" t="s">
        <v>81</v>
      </c>
      <c r="C36" s="53" t="s">
        <v>82</v>
      </c>
      <c r="D36" s="48">
        <v>1100</v>
      </c>
      <c r="E36" s="54">
        <v>8</v>
      </c>
      <c r="F36" s="48">
        <v>6090</v>
      </c>
      <c r="G36" s="43"/>
      <c r="H36" s="34"/>
    </row>
    <row r="37" spans="1:8" s="26" customFormat="1" ht="16.5" customHeight="1" x14ac:dyDescent="0.3">
      <c r="A37" s="116" t="s">
        <v>5</v>
      </c>
      <c r="B37" s="114"/>
      <c r="C37" s="114"/>
      <c r="D37" s="114"/>
      <c r="E37" s="115"/>
      <c r="F37" s="24">
        <f>SUM(F4:F36)</f>
        <v>383285</v>
      </c>
      <c r="G37" s="25"/>
    </row>
    <row r="38" spans="1:8" ht="19.5" customHeight="1" x14ac:dyDescent="0.35">
      <c r="A38" s="122" t="s">
        <v>187</v>
      </c>
      <c r="B38" s="123"/>
      <c r="C38" s="104"/>
      <c r="D38" s="105"/>
      <c r="E38" s="105"/>
      <c r="F38" s="105"/>
      <c r="G38" s="106"/>
    </row>
    <row r="39" spans="1:8" s="98" customFormat="1" ht="19.5" customHeight="1" x14ac:dyDescent="0.25">
      <c r="A39" s="96" t="s">
        <v>221</v>
      </c>
      <c r="B39" s="42" t="s">
        <v>123</v>
      </c>
      <c r="C39" s="77" t="s">
        <v>110</v>
      </c>
      <c r="D39" s="93">
        <v>15000</v>
      </c>
      <c r="E39" s="94">
        <v>1</v>
      </c>
      <c r="F39" s="93">
        <f t="shared" ref="F39:F48" si="2">D39*E39</f>
        <v>15000</v>
      </c>
      <c r="G39" s="95"/>
      <c r="H39" s="97"/>
    </row>
    <row r="40" spans="1:8" s="98" customFormat="1" ht="19.5" customHeight="1" x14ac:dyDescent="0.25">
      <c r="A40" s="96" t="s">
        <v>222</v>
      </c>
      <c r="B40" s="42" t="s">
        <v>122</v>
      </c>
      <c r="C40" s="77" t="s">
        <v>119</v>
      </c>
      <c r="D40" s="93">
        <v>400</v>
      </c>
      <c r="E40" s="94">
        <v>5</v>
      </c>
      <c r="F40" s="93">
        <f t="shared" si="2"/>
        <v>2000</v>
      </c>
      <c r="G40" s="95" t="s">
        <v>176</v>
      </c>
      <c r="H40" s="97"/>
    </row>
    <row r="41" spans="1:8" s="98" customFormat="1" ht="19.5" customHeight="1" x14ac:dyDescent="0.25">
      <c r="A41" s="96" t="s">
        <v>223</v>
      </c>
      <c r="B41" s="42" t="s">
        <v>120</v>
      </c>
      <c r="C41" s="77" t="s">
        <v>119</v>
      </c>
      <c r="D41" s="93">
        <v>2000</v>
      </c>
      <c r="E41" s="94">
        <v>4</v>
      </c>
      <c r="F41" s="93">
        <f t="shared" si="2"/>
        <v>8000</v>
      </c>
      <c r="G41" s="95" t="s">
        <v>180</v>
      </c>
      <c r="H41" s="97"/>
    </row>
    <row r="42" spans="1:8" s="98" customFormat="1" ht="19.5" customHeight="1" x14ac:dyDescent="0.25">
      <c r="A42" s="96" t="s">
        <v>224</v>
      </c>
      <c r="B42" s="42" t="s">
        <v>117</v>
      </c>
      <c r="C42" s="77" t="s">
        <v>112</v>
      </c>
      <c r="D42" s="93">
        <v>600</v>
      </c>
      <c r="E42" s="94">
        <v>1</v>
      </c>
      <c r="F42" s="93">
        <f t="shared" si="2"/>
        <v>600</v>
      </c>
      <c r="G42" s="95"/>
      <c r="H42" s="97"/>
    </row>
    <row r="43" spans="1:8" s="98" customFormat="1" ht="19.5" customHeight="1" x14ac:dyDescent="0.25">
      <c r="A43" s="96" t="s">
        <v>47</v>
      </c>
      <c r="B43" s="42" t="s">
        <v>116</v>
      </c>
      <c r="C43" s="77" t="s">
        <v>110</v>
      </c>
      <c r="D43" s="93">
        <v>6000</v>
      </c>
      <c r="E43" s="94">
        <v>1</v>
      </c>
      <c r="F43" s="93">
        <f t="shared" si="2"/>
        <v>6000</v>
      </c>
      <c r="G43" s="95"/>
      <c r="H43" s="97"/>
    </row>
    <row r="44" spans="1:8" s="98" customFormat="1" ht="19.5" customHeight="1" x14ac:dyDescent="0.25">
      <c r="A44" s="96" t="s">
        <v>59</v>
      </c>
      <c r="B44" s="42" t="s">
        <v>115</v>
      </c>
      <c r="C44" s="77" t="s">
        <v>114</v>
      </c>
      <c r="D44" s="93">
        <v>2500</v>
      </c>
      <c r="E44" s="94">
        <v>1</v>
      </c>
      <c r="F44" s="93">
        <f t="shared" si="2"/>
        <v>2500</v>
      </c>
      <c r="G44" s="95"/>
      <c r="H44" s="97"/>
    </row>
    <row r="45" spans="1:8" s="98" customFormat="1" ht="19.5" customHeight="1" x14ac:dyDescent="0.25">
      <c r="A45" s="96" t="s">
        <v>60</v>
      </c>
      <c r="B45" s="42" t="s">
        <v>113</v>
      </c>
      <c r="C45" s="77" t="s">
        <v>172</v>
      </c>
      <c r="D45" s="93">
        <v>3500</v>
      </c>
      <c r="E45" s="94">
        <v>1</v>
      </c>
      <c r="F45" s="93">
        <f t="shared" si="2"/>
        <v>3500</v>
      </c>
      <c r="G45" s="95"/>
      <c r="H45" s="97"/>
    </row>
    <row r="46" spans="1:8" s="98" customFormat="1" ht="19.5" customHeight="1" x14ac:dyDescent="0.25">
      <c r="A46" s="96" t="s">
        <v>61</v>
      </c>
      <c r="B46" s="42" t="s">
        <v>111</v>
      </c>
      <c r="C46" s="77" t="s">
        <v>110</v>
      </c>
      <c r="D46" s="93">
        <v>20000</v>
      </c>
      <c r="E46" s="94">
        <v>1</v>
      </c>
      <c r="F46" s="93">
        <v>0</v>
      </c>
      <c r="G46" s="95"/>
      <c r="H46" s="97"/>
    </row>
    <row r="47" spans="1:8" s="98" customFormat="1" ht="19.5" customHeight="1" x14ac:dyDescent="0.25">
      <c r="A47" s="96" t="s">
        <v>53</v>
      </c>
      <c r="B47" s="62" t="s">
        <v>109</v>
      </c>
      <c r="C47" s="77" t="s">
        <v>184</v>
      </c>
      <c r="D47" s="93">
        <v>3500</v>
      </c>
      <c r="E47" s="94">
        <v>5</v>
      </c>
      <c r="F47" s="93">
        <f t="shared" si="2"/>
        <v>17500</v>
      </c>
      <c r="G47" s="95"/>
      <c r="H47" s="97"/>
    </row>
    <row r="48" spans="1:8" s="98" customFormat="1" ht="19.5" customHeight="1" x14ac:dyDescent="0.25">
      <c r="A48" s="96" t="s">
        <v>54</v>
      </c>
      <c r="B48" s="62" t="s">
        <v>181</v>
      </c>
      <c r="C48" s="77" t="s">
        <v>183</v>
      </c>
      <c r="D48" s="93">
        <v>500</v>
      </c>
      <c r="E48" s="94">
        <v>30</v>
      </c>
      <c r="F48" s="93">
        <f t="shared" si="2"/>
        <v>15000</v>
      </c>
      <c r="G48" s="95" t="s">
        <v>182</v>
      </c>
      <c r="H48" s="97"/>
    </row>
    <row r="49" spans="1:8" s="67" customFormat="1" ht="15.6" x14ac:dyDescent="0.3">
      <c r="A49" s="116" t="s">
        <v>125</v>
      </c>
      <c r="B49" s="114"/>
      <c r="C49" s="114"/>
      <c r="D49" s="114"/>
      <c r="E49" s="115"/>
      <c r="F49" s="72">
        <f>SUM(F39:F48)</f>
        <v>70100</v>
      </c>
      <c r="G49" s="71"/>
      <c r="H49" s="66"/>
    </row>
    <row r="50" spans="1:8" s="6" customFormat="1" ht="18" customHeight="1" x14ac:dyDescent="0.35">
      <c r="A50" s="122" t="s">
        <v>188</v>
      </c>
      <c r="B50" s="123"/>
      <c r="C50" s="104"/>
      <c r="D50" s="105"/>
      <c r="E50" s="105"/>
      <c r="F50" s="105"/>
      <c r="G50" s="106"/>
      <c r="H50" s="68"/>
    </row>
    <row r="51" spans="1:8" s="67" customFormat="1" ht="15.6" x14ac:dyDescent="0.25">
      <c r="A51" s="35" t="s">
        <v>210</v>
      </c>
      <c r="B51" s="99" t="s">
        <v>94</v>
      </c>
      <c r="C51" s="37" t="s">
        <v>167</v>
      </c>
      <c r="D51" s="64">
        <v>800</v>
      </c>
      <c r="E51" s="41">
        <v>2</v>
      </c>
      <c r="F51" s="64">
        <f t="shared" ref="F51:F61" si="3">D51*E51</f>
        <v>1600</v>
      </c>
      <c r="G51" s="65"/>
      <c r="H51" s="66"/>
    </row>
    <row r="52" spans="1:8" s="67" customFormat="1" ht="15.6" x14ac:dyDescent="0.25">
      <c r="A52" s="35" t="s">
        <v>211</v>
      </c>
      <c r="B52" s="99" t="s">
        <v>95</v>
      </c>
      <c r="C52" s="37" t="s">
        <v>166</v>
      </c>
      <c r="D52" s="64">
        <v>3</v>
      </c>
      <c r="E52" s="41">
        <v>90</v>
      </c>
      <c r="F52" s="64">
        <f t="shared" si="3"/>
        <v>270</v>
      </c>
      <c r="G52" s="65"/>
      <c r="H52" s="66"/>
    </row>
    <row r="53" spans="1:8" s="67" customFormat="1" ht="30" x14ac:dyDescent="0.25">
      <c r="A53" s="35" t="s">
        <v>212</v>
      </c>
      <c r="B53" s="99" t="s">
        <v>168</v>
      </c>
      <c r="C53" s="37" t="s">
        <v>169</v>
      </c>
      <c r="D53" s="64">
        <v>3000</v>
      </c>
      <c r="E53" s="41">
        <v>1</v>
      </c>
      <c r="F53" s="64">
        <f t="shared" si="3"/>
        <v>3000</v>
      </c>
      <c r="G53" s="65"/>
      <c r="H53" s="66"/>
    </row>
    <row r="54" spans="1:8" s="78" customFormat="1" ht="30.45" customHeight="1" x14ac:dyDescent="0.25">
      <c r="A54" s="75" t="s">
        <v>213</v>
      </c>
      <c r="B54" s="62" t="s">
        <v>178</v>
      </c>
      <c r="C54" s="59" t="s">
        <v>170</v>
      </c>
      <c r="D54" s="60">
        <v>300</v>
      </c>
      <c r="E54" s="61">
        <v>8</v>
      </c>
      <c r="F54" s="60">
        <f t="shared" si="3"/>
        <v>2400</v>
      </c>
      <c r="G54" s="70"/>
      <c r="H54" s="79"/>
    </row>
    <row r="55" spans="1:8" s="78" customFormat="1" ht="30" x14ac:dyDescent="0.25">
      <c r="A55" s="75" t="s">
        <v>214</v>
      </c>
      <c r="B55" s="62" t="s">
        <v>179</v>
      </c>
      <c r="C55" s="59" t="s">
        <v>170</v>
      </c>
      <c r="D55" s="60">
        <v>250</v>
      </c>
      <c r="E55" s="61">
        <v>16</v>
      </c>
      <c r="F55" s="60">
        <f t="shared" si="3"/>
        <v>4000</v>
      </c>
      <c r="G55" s="70"/>
      <c r="H55" s="79"/>
    </row>
    <row r="56" spans="1:8" s="67" customFormat="1" ht="30" x14ac:dyDescent="0.25">
      <c r="A56" s="35" t="s">
        <v>215</v>
      </c>
      <c r="B56" s="99" t="s">
        <v>96</v>
      </c>
      <c r="C56" s="37" t="s">
        <v>170</v>
      </c>
      <c r="D56" s="64">
        <v>3000</v>
      </c>
      <c r="E56" s="41">
        <v>2</v>
      </c>
      <c r="F56" s="64">
        <f t="shared" si="3"/>
        <v>6000</v>
      </c>
      <c r="G56" s="65"/>
      <c r="H56" s="66"/>
    </row>
    <row r="57" spans="1:8" s="67" customFormat="1" ht="30" x14ac:dyDescent="0.25">
      <c r="A57" s="35" t="s">
        <v>216</v>
      </c>
      <c r="B57" s="99" t="s">
        <v>97</v>
      </c>
      <c r="C57" s="37" t="s">
        <v>170</v>
      </c>
      <c r="D57" s="64">
        <v>600</v>
      </c>
      <c r="E57" s="41">
        <v>9</v>
      </c>
      <c r="F57" s="64">
        <f t="shared" si="3"/>
        <v>5400</v>
      </c>
      <c r="G57" s="65"/>
      <c r="H57" s="66"/>
    </row>
    <row r="58" spans="1:8" s="67" customFormat="1" ht="15.6" x14ac:dyDescent="0.25">
      <c r="A58" s="35" t="s">
        <v>217</v>
      </c>
      <c r="B58" s="99" t="s">
        <v>98</v>
      </c>
      <c r="C58" s="37" t="s">
        <v>170</v>
      </c>
      <c r="D58" s="64">
        <v>1500</v>
      </c>
      <c r="E58" s="41">
        <v>1</v>
      </c>
      <c r="F58" s="64">
        <f t="shared" si="3"/>
        <v>1500</v>
      </c>
      <c r="G58" s="65"/>
      <c r="H58" s="66"/>
    </row>
    <row r="59" spans="1:8" s="67" customFormat="1" ht="15.6" x14ac:dyDescent="0.25">
      <c r="A59" s="75" t="s">
        <v>218</v>
      </c>
      <c r="B59" s="99" t="s">
        <v>99</v>
      </c>
      <c r="C59" s="37" t="s">
        <v>170</v>
      </c>
      <c r="D59" s="64">
        <v>2000</v>
      </c>
      <c r="E59" s="41">
        <v>3</v>
      </c>
      <c r="F59" s="64">
        <f t="shared" si="3"/>
        <v>6000</v>
      </c>
      <c r="G59" s="65"/>
      <c r="H59" s="66"/>
    </row>
    <row r="60" spans="1:8" s="67" customFormat="1" ht="15.6" x14ac:dyDescent="0.25">
      <c r="A60" s="75" t="s">
        <v>219</v>
      </c>
      <c r="B60" s="99" t="s">
        <v>100</v>
      </c>
      <c r="C60" s="37" t="s">
        <v>171</v>
      </c>
      <c r="D60" s="64">
        <v>2300</v>
      </c>
      <c r="E60" s="41">
        <v>1</v>
      </c>
      <c r="F60" s="64">
        <f t="shared" si="3"/>
        <v>2300</v>
      </c>
      <c r="G60" s="65"/>
      <c r="H60" s="66"/>
    </row>
    <row r="61" spans="1:8" s="67" customFormat="1" ht="30" x14ac:dyDescent="0.25">
      <c r="A61" s="35" t="s">
        <v>220</v>
      </c>
      <c r="B61" s="99" t="s">
        <v>101</v>
      </c>
      <c r="C61" s="37" t="s">
        <v>170</v>
      </c>
      <c r="D61" s="64">
        <v>300</v>
      </c>
      <c r="E61" s="41">
        <v>8</v>
      </c>
      <c r="F61" s="64">
        <f t="shared" si="3"/>
        <v>2400</v>
      </c>
      <c r="G61" s="65"/>
      <c r="H61" s="66"/>
    </row>
    <row r="62" spans="1:8" s="29" customFormat="1" ht="16.5" customHeight="1" x14ac:dyDescent="0.35">
      <c r="A62" s="116" t="s">
        <v>125</v>
      </c>
      <c r="B62" s="114"/>
      <c r="C62" s="114"/>
      <c r="D62" s="114"/>
      <c r="E62" s="115"/>
      <c r="F62" s="24">
        <f>SUM(F51:F61)</f>
        <v>34870</v>
      </c>
      <c r="G62" s="25"/>
      <c r="H62" s="68"/>
    </row>
    <row r="63" spans="1:8" ht="15" x14ac:dyDescent="0.35">
      <c r="A63" s="69" t="s">
        <v>189</v>
      </c>
      <c r="B63" s="4"/>
      <c r="C63" s="108"/>
      <c r="D63" s="108"/>
      <c r="E63" s="108"/>
      <c r="F63" s="108"/>
      <c r="G63" s="109"/>
      <c r="H63" s="47"/>
    </row>
    <row r="64" spans="1:8" s="98" customFormat="1" ht="15.6" x14ac:dyDescent="0.25">
      <c r="A64" s="101" t="s">
        <v>199</v>
      </c>
      <c r="B64" s="100" t="s">
        <v>102</v>
      </c>
      <c r="C64" s="77" t="s">
        <v>93</v>
      </c>
      <c r="D64" s="93">
        <v>7500</v>
      </c>
      <c r="E64" s="94">
        <v>1</v>
      </c>
      <c r="F64" s="93">
        <f t="shared" ref="F64:F70" si="4">D64*E64</f>
        <v>7500</v>
      </c>
      <c r="G64" s="95"/>
      <c r="H64" s="102"/>
    </row>
    <row r="65" spans="1:8" s="98" customFormat="1" ht="15.6" x14ac:dyDescent="0.25">
      <c r="A65" s="101" t="s">
        <v>200</v>
      </c>
      <c r="B65" s="100" t="s">
        <v>103</v>
      </c>
      <c r="C65" s="77" t="s">
        <v>93</v>
      </c>
      <c r="D65" s="93">
        <v>800</v>
      </c>
      <c r="E65" s="94">
        <v>1</v>
      </c>
      <c r="F65" s="93">
        <f t="shared" si="4"/>
        <v>800</v>
      </c>
      <c r="G65" s="95"/>
      <c r="H65" s="97"/>
    </row>
    <row r="66" spans="1:8" s="98" customFormat="1" ht="15.6" x14ac:dyDescent="0.25">
      <c r="A66" s="101" t="s">
        <v>201</v>
      </c>
      <c r="B66" s="100" t="s">
        <v>177</v>
      </c>
      <c r="C66" s="77" t="s">
        <v>93</v>
      </c>
      <c r="D66" s="93">
        <v>2000</v>
      </c>
      <c r="E66" s="94">
        <v>1</v>
      </c>
      <c r="F66" s="93">
        <f t="shared" si="4"/>
        <v>2000</v>
      </c>
      <c r="G66" s="95"/>
      <c r="H66" s="103"/>
    </row>
    <row r="67" spans="1:8" s="98" customFormat="1" ht="15.6" x14ac:dyDescent="0.25">
      <c r="A67" s="101" t="s">
        <v>202</v>
      </c>
      <c r="B67" s="100" t="s">
        <v>104</v>
      </c>
      <c r="C67" s="77" t="s">
        <v>93</v>
      </c>
      <c r="D67" s="93">
        <v>0</v>
      </c>
      <c r="E67" s="94">
        <v>1</v>
      </c>
      <c r="F67" s="93">
        <f t="shared" si="4"/>
        <v>0</v>
      </c>
      <c r="G67" s="95"/>
      <c r="H67" s="97"/>
    </row>
    <row r="68" spans="1:8" s="98" customFormat="1" ht="15.6" x14ac:dyDescent="0.25">
      <c r="A68" s="101" t="s">
        <v>203</v>
      </c>
      <c r="B68" s="100" t="s">
        <v>105</v>
      </c>
      <c r="C68" s="77" t="s">
        <v>106</v>
      </c>
      <c r="D68" s="93">
        <v>3</v>
      </c>
      <c r="E68" s="94">
        <v>1000</v>
      </c>
      <c r="F68" s="93">
        <f t="shared" si="4"/>
        <v>3000</v>
      </c>
      <c r="G68" s="95"/>
      <c r="H68" s="97"/>
    </row>
    <row r="69" spans="1:8" s="98" customFormat="1" ht="30" x14ac:dyDescent="0.25">
      <c r="A69" s="101" t="s">
        <v>204</v>
      </c>
      <c r="B69" s="42" t="s">
        <v>107</v>
      </c>
      <c r="C69" s="77" t="s">
        <v>93</v>
      </c>
      <c r="D69" s="93">
        <v>160</v>
      </c>
      <c r="E69" s="94">
        <v>23</v>
      </c>
      <c r="F69" s="93">
        <f t="shared" si="4"/>
        <v>3680</v>
      </c>
      <c r="G69" s="95"/>
      <c r="H69" s="97"/>
    </row>
    <row r="70" spans="1:8" s="98" customFormat="1" ht="15.6" x14ac:dyDescent="0.25">
      <c r="A70" s="101" t="s">
        <v>205</v>
      </c>
      <c r="B70" s="42" t="s">
        <v>126</v>
      </c>
      <c r="C70" s="77" t="s">
        <v>108</v>
      </c>
      <c r="D70" s="93">
        <v>130</v>
      </c>
      <c r="E70" s="94">
        <v>35</v>
      </c>
      <c r="F70" s="93">
        <f t="shared" si="4"/>
        <v>4550</v>
      </c>
      <c r="G70" s="95"/>
      <c r="H70" s="97"/>
    </row>
    <row r="71" spans="1:8" s="98" customFormat="1" ht="15.6" x14ac:dyDescent="0.25">
      <c r="A71" s="101" t="s">
        <v>206</v>
      </c>
      <c r="B71" s="62" t="s">
        <v>48</v>
      </c>
      <c r="C71" s="77" t="s">
        <v>49</v>
      </c>
      <c r="D71" s="93">
        <v>5000</v>
      </c>
      <c r="E71" s="94">
        <v>3</v>
      </c>
      <c r="F71" s="93">
        <f t="shared" ref="F71:F74" si="5">D71*E71</f>
        <v>15000</v>
      </c>
      <c r="G71" s="95"/>
    </row>
    <row r="72" spans="1:8" s="98" customFormat="1" ht="15.6" x14ac:dyDescent="0.25">
      <c r="A72" s="101" t="s">
        <v>207</v>
      </c>
      <c r="B72" s="62" t="s">
        <v>63</v>
      </c>
      <c r="C72" s="77" t="s">
        <v>62</v>
      </c>
      <c r="D72" s="93">
        <v>80</v>
      </c>
      <c r="E72" s="94">
        <v>250</v>
      </c>
      <c r="F72" s="93">
        <f t="shared" si="5"/>
        <v>20000</v>
      </c>
      <c r="G72" s="95"/>
    </row>
    <row r="73" spans="1:8" s="98" customFormat="1" ht="15.6" x14ac:dyDescent="0.25">
      <c r="A73" s="101" t="s">
        <v>208</v>
      </c>
      <c r="B73" s="62" t="s">
        <v>173</v>
      </c>
      <c r="C73" s="77" t="s">
        <v>8</v>
      </c>
      <c r="D73" s="93">
        <v>40</v>
      </c>
      <c r="E73" s="94">
        <v>250</v>
      </c>
      <c r="F73" s="93">
        <f t="shared" si="5"/>
        <v>10000</v>
      </c>
      <c r="G73" s="95"/>
    </row>
    <row r="74" spans="1:8" s="98" customFormat="1" ht="15.6" x14ac:dyDescent="0.25">
      <c r="A74" s="101" t="s">
        <v>209</v>
      </c>
      <c r="B74" s="62" t="s">
        <v>174</v>
      </c>
      <c r="C74" s="77" t="s">
        <v>8</v>
      </c>
      <c r="D74" s="93">
        <v>40</v>
      </c>
      <c r="E74" s="94">
        <v>250</v>
      </c>
      <c r="F74" s="93">
        <f t="shared" si="5"/>
        <v>10000</v>
      </c>
      <c r="G74" s="95"/>
    </row>
    <row r="75" spans="1:8" s="26" customFormat="1" ht="16.5" customHeight="1" x14ac:dyDescent="0.35">
      <c r="A75" s="116" t="s">
        <v>5</v>
      </c>
      <c r="B75" s="114"/>
      <c r="C75" s="114"/>
      <c r="D75" s="114"/>
      <c r="E75" s="115"/>
      <c r="F75" s="24">
        <f>SUM(F64:F74)</f>
        <v>76530</v>
      </c>
      <c r="G75" s="63"/>
      <c r="H75" s="47"/>
    </row>
    <row r="76" spans="1:8" ht="17.25" customHeight="1" x14ac:dyDescent="0.35">
      <c r="A76" s="23" t="s">
        <v>190</v>
      </c>
      <c r="B76" s="10"/>
      <c r="C76" s="108"/>
      <c r="D76" s="108"/>
      <c r="E76" s="108"/>
      <c r="F76" s="108"/>
      <c r="G76" s="109"/>
    </row>
    <row r="77" spans="1:8" s="33" customFormat="1" ht="15.6" x14ac:dyDescent="0.25">
      <c r="A77" s="124" t="s">
        <v>194</v>
      </c>
      <c r="B77" s="87" t="s">
        <v>185</v>
      </c>
      <c r="C77" s="37" t="s">
        <v>127</v>
      </c>
      <c r="D77" s="48">
        <v>20000</v>
      </c>
      <c r="E77" s="73">
        <v>1</v>
      </c>
      <c r="F77" s="48">
        <f>D77*E77</f>
        <v>20000</v>
      </c>
      <c r="G77" s="45"/>
      <c r="H77" s="58"/>
    </row>
    <row r="78" spans="1:8" s="33" customFormat="1" ht="16.2" x14ac:dyDescent="0.25">
      <c r="A78" s="125"/>
      <c r="B78" s="88" t="s">
        <v>128</v>
      </c>
      <c r="C78" s="37" t="s">
        <v>129</v>
      </c>
      <c r="D78" s="48">
        <v>5000</v>
      </c>
      <c r="E78" s="73">
        <v>3</v>
      </c>
      <c r="F78" s="48">
        <f>D78*E78</f>
        <v>15000</v>
      </c>
      <c r="G78" s="45"/>
      <c r="H78" s="58"/>
    </row>
    <row r="79" spans="1:8" s="33" customFormat="1" ht="16.2" x14ac:dyDescent="0.25">
      <c r="A79" s="126"/>
      <c r="B79" s="88" t="s">
        <v>130</v>
      </c>
      <c r="C79" s="37" t="s">
        <v>131</v>
      </c>
      <c r="D79" s="48">
        <v>2000</v>
      </c>
      <c r="E79" s="73">
        <v>10</v>
      </c>
      <c r="F79" s="48">
        <f>D79*E79</f>
        <v>20000</v>
      </c>
      <c r="G79" s="45"/>
      <c r="H79" s="58"/>
    </row>
    <row r="80" spans="1:8" s="33" customFormat="1" ht="15.6" x14ac:dyDescent="0.25">
      <c r="A80" s="127" t="s">
        <v>195</v>
      </c>
      <c r="B80" s="89" t="s">
        <v>132</v>
      </c>
      <c r="C80" s="37" t="s">
        <v>133</v>
      </c>
      <c r="D80" s="48">
        <v>5000</v>
      </c>
      <c r="E80" s="73">
        <v>1</v>
      </c>
      <c r="F80" s="48">
        <f t="shared" ref="F80:F106" si="6">D80*E80</f>
        <v>5000</v>
      </c>
      <c r="G80" s="45"/>
      <c r="H80" s="58"/>
    </row>
    <row r="81" spans="1:8" s="33" customFormat="1" ht="15.6" x14ac:dyDescent="0.25">
      <c r="A81" s="128"/>
      <c r="B81" s="90" t="s">
        <v>134</v>
      </c>
      <c r="C81" s="37" t="s">
        <v>135</v>
      </c>
      <c r="D81" s="48">
        <v>2000</v>
      </c>
      <c r="E81" s="73">
        <v>1</v>
      </c>
      <c r="F81" s="48">
        <f t="shared" si="6"/>
        <v>2000</v>
      </c>
      <c r="G81" s="45"/>
      <c r="H81" s="58"/>
    </row>
    <row r="82" spans="1:8" s="33" customFormat="1" ht="30" x14ac:dyDescent="0.25">
      <c r="A82" s="128"/>
      <c r="B82" s="90" t="s">
        <v>136</v>
      </c>
      <c r="C82" s="37" t="s">
        <v>135</v>
      </c>
      <c r="D82" s="48">
        <v>2000</v>
      </c>
      <c r="E82" s="73">
        <v>1</v>
      </c>
      <c r="F82" s="48">
        <f t="shared" si="6"/>
        <v>2000</v>
      </c>
      <c r="G82" s="45"/>
      <c r="H82" s="58"/>
    </row>
    <row r="83" spans="1:8" s="33" customFormat="1" ht="15.6" x14ac:dyDescent="0.25">
      <c r="A83" s="128"/>
      <c r="B83" s="90" t="s">
        <v>137</v>
      </c>
      <c r="C83" s="37" t="s">
        <v>135</v>
      </c>
      <c r="D83" s="48">
        <v>1000</v>
      </c>
      <c r="E83" s="73">
        <v>1</v>
      </c>
      <c r="F83" s="48">
        <f t="shared" si="6"/>
        <v>1000</v>
      </c>
      <c r="G83" s="45"/>
      <c r="H83" s="58"/>
    </row>
    <row r="84" spans="1:8" s="33" customFormat="1" ht="30" x14ac:dyDescent="0.25">
      <c r="A84" s="128"/>
      <c r="B84" s="90" t="s">
        <v>138</v>
      </c>
      <c r="C84" s="37" t="s">
        <v>139</v>
      </c>
      <c r="D84" s="48">
        <v>1000</v>
      </c>
      <c r="E84" s="73">
        <v>6</v>
      </c>
      <c r="F84" s="48">
        <f t="shared" si="6"/>
        <v>6000</v>
      </c>
      <c r="G84" s="45"/>
      <c r="H84" s="58"/>
    </row>
    <row r="85" spans="1:8" s="33" customFormat="1" ht="30" x14ac:dyDescent="0.25">
      <c r="A85" s="128"/>
      <c r="B85" s="90" t="s">
        <v>140</v>
      </c>
      <c r="C85" s="37" t="s">
        <v>135</v>
      </c>
      <c r="D85" s="48">
        <v>45000</v>
      </c>
      <c r="E85" s="73">
        <v>1</v>
      </c>
      <c r="F85" s="48">
        <f t="shared" si="6"/>
        <v>45000</v>
      </c>
      <c r="G85" s="39" t="s">
        <v>141</v>
      </c>
      <c r="H85" s="74"/>
    </row>
    <row r="86" spans="1:8" s="33" customFormat="1" ht="45" x14ac:dyDescent="0.25">
      <c r="A86" s="128"/>
      <c r="B86" s="91" t="s">
        <v>142</v>
      </c>
      <c r="C86" s="37" t="s">
        <v>139</v>
      </c>
      <c r="D86" s="48">
        <v>2500</v>
      </c>
      <c r="E86" s="38">
        <v>5</v>
      </c>
      <c r="F86" s="48">
        <f t="shared" si="6"/>
        <v>12500</v>
      </c>
      <c r="G86" s="45"/>
      <c r="H86" s="58"/>
    </row>
    <row r="87" spans="1:8" s="33" customFormat="1" ht="30" x14ac:dyDescent="0.25">
      <c r="A87" s="128"/>
      <c r="B87" s="91" t="s">
        <v>143</v>
      </c>
      <c r="C87" s="37" t="s">
        <v>139</v>
      </c>
      <c r="D87" s="48">
        <v>1000</v>
      </c>
      <c r="E87" s="38">
        <v>5</v>
      </c>
      <c r="F87" s="48">
        <f t="shared" si="6"/>
        <v>5000</v>
      </c>
      <c r="G87" s="45"/>
      <c r="H87" s="58"/>
    </row>
    <row r="88" spans="1:8" s="33" customFormat="1" ht="15.6" x14ac:dyDescent="0.25">
      <c r="A88" s="128"/>
      <c r="B88" s="91" t="s">
        <v>144</v>
      </c>
      <c r="C88" s="37" t="s">
        <v>135</v>
      </c>
      <c r="D88" s="48">
        <v>2000</v>
      </c>
      <c r="E88" s="38">
        <v>1</v>
      </c>
      <c r="F88" s="48">
        <f t="shared" si="6"/>
        <v>2000</v>
      </c>
      <c r="G88" s="45"/>
      <c r="H88" s="58"/>
    </row>
    <row r="89" spans="1:8" s="33" customFormat="1" ht="15.6" x14ac:dyDescent="0.25">
      <c r="A89" s="128"/>
      <c r="B89" s="91" t="s">
        <v>145</v>
      </c>
      <c r="C89" s="37" t="s">
        <v>135</v>
      </c>
      <c r="D89" s="48">
        <v>3000</v>
      </c>
      <c r="E89" s="38">
        <v>1</v>
      </c>
      <c r="F89" s="48">
        <f t="shared" si="6"/>
        <v>3000</v>
      </c>
      <c r="G89" s="45"/>
      <c r="H89" s="58"/>
    </row>
    <row r="90" spans="1:8" s="33" customFormat="1" ht="15.6" x14ac:dyDescent="0.25">
      <c r="A90" s="128"/>
      <c r="B90" s="91" t="s">
        <v>146</v>
      </c>
      <c r="C90" s="37" t="s">
        <v>135</v>
      </c>
      <c r="D90" s="48">
        <v>1000</v>
      </c>
      <c r="E90" s="38">
        <v>1</v>
      </c>
      <c r="F90" s="48">
        <f t="shared" si="6"/>
        <v>1000</v>
      </c>
      <c r="G90" s="45"/>
      <c r="H90" s="58"/>
    </row>
    <row r="91" spans="1:8" s="33" customFormat="1" ht="15.6" x14ac:dyDescent="0.25">
      <c r="A91" s="128"/>
      <c r="B91" s="91" t="s">
        <v>147</v>
      </c>
      <c r="C91" s="37" t="s">
        <v>148</v>
      </c>
      <c r="D91" s="48">
        <v>3000</v>
      </c>
      <c r="E91" s="38">
        <v>1</v>
      </c>
      <c r="F91" s="48">
        <f t="shared" si="6"/>
        <v>3000</v>
      </c>
      <c r="G91" s="45"/>
      <c r="H91" s="58"/>
    </row>
    <row r="92" spans="1:8" s="33" customFormat="1" ht="15.6" x14ac:dyDescent="0.25">
      <c r="A92" s="128" t="s">
        <v>196</v>
      </c>
      <c r="B92" s="91" t="s">
        <v>149</v>
      </c>
      <c r="C92" s="37" t="s">
        <v>148</v>
      </c>
      <c r="D92" s="48">
        <v>55000</v>
      </c>
      <c r="E92" s="38">
        <v>1</v>
      </c>
      <c r="F92" s="48">
        <f t="shared" si="6"/>
        <v>55000</v>
      </c>
      <c r="G92" s="45"/>
      <c r="H92" s="58"/>
    </row>
    <row r="93" spans="1:8" s="33" customFormat="1" ht="15.6" x14ac:dyDescent="0.25">
      <c r="A93" s="128"/>
      <c r="B93" s="91" t="s">
        <v>150</v>
      </c>
      <c r="C93" s="37" t="s">
        <v>148</v>
      </c>
      <c r="D93" s="48">
        <v>13500</v>
      </c>
      <c r="E93" s="38">
        <v>0</v>
      </c>
      <c r="F93" s="48">
        <f t="shared" si="6"/>
        <v>0</v>
      </c>
      <c r="G93" s="45"/>
      <c r="H93" s="58"/>
    </row>
    <row r="94" spans="1:8" s="33" customFormat="1" ht="15.6" x14ac:dyDescent="0.25">
      <c r="A94" s="128"/>
      <c r="B94" s="91" t="s">
        <v>151</v>
      </c>
      <c r="C94" s="37" t="s">
        <v>148</v>
      </c>
      <c r="D94" s="48">
        <v>13200</v>
      </c>
      <c r="E94" s="38">
        <v>0</v>
      </c>
      <c r="F94" s="48">
        <f t="shared" si="6"/>
        <v>0</v>
      </c>
      <c r="G94" s="45"/>
      <c r="H94" s="58"/>
    </row>
    <row r="95" spans="1:8" s="33" customFormat="1" ht="15.6" x14ac:dyDescent="0.25">
      <c r="A95" s="128"/>
      <c r="B95" s="91" t="s">
        <v>152</v>
      </c>
      <c r="C95" s="37" t="s">
        <v>153</v>
      </c>
      <c r="D95" s="48">
        <v>12300</v>
      </c>
      <c r="E95" s="38">
        <v>0</v>
      </c>
      <c r="F95" s="48">
        <f t="shared" si="6"/>
        <v>0</v>
      </c>
      <c r="G95" s="45"/>
      <c r="H95" s="58"/>
    </row>
    <row r="96" spans="1:8" s="33" customFormat="1" ht="15.6" x14ac:dyDescent="0.25">
      <c r="A96" s="129"/>
      <c r="B96" s="91" t="s">
        <v>164</v>
      </c>
      <c r="C96" s="37" t="s">
        <v>153</v>
      </c>
      <c r="D96" s="48">
        <v>0</v>
      </c>
      <c r="E96" s="38">
        <v>1</v>
      </c>
      <c r="F96" s="48">
        <f t="shared" si="6"/>
        <v>0</v>
      </c>
      <c r="G96" s="45"/>
      <c r="H96" s="58"/>
    </row>
    <row r="97" spans="1:8" s="33" customFormat="1" ht="30" x14ac:dyDescent="0.25">
      <c r="A97" s="127" t="s">
        <v>197</v>
      </c>
      <c r="B97" s="91" t="s">
        <v>154</v>
      </c>
      <c r="C97" s="37" t="s">
        <v>153</v>
      </c>
      <c r="D97" s="48">
        <v>1000</v>
      </c>
      <c r="E97" s="38">
        <v>5</v>
      </c>
      <c r="F97" s="48">
        <f t="shared" si="6"/>
        <v>5000</v>
      </c>
      <c r="G97" s="45"/>
      <c r="H97" s="58"/>
    </row>
    <row r="98" spans="1:8" s="33" customFormat="1" ht="30" x14ac:dyDescent="0.25">
      <c r="A98" s="129"/>
      <c r="B98" s="91" t="s">
        <v>155</v>
      </c>
      <c r="C98" s="37" t="s">
        <v>156</v>
      </c>
      <c r="D98" s="48">
        <v>500</v>
      </c>
      <c r="E98" s="38">
        <v>5</v>
      </c>
      <c r="F98" s="48">
        <f t="shared" si="6"/>
        <v>2500</v>
      </c>
      <c r="G98" s="45"/>
      <c r="H98" s="58"/>
    </row>
    <row r="99" spans="1:8" s="33" customFormat="1" ht="30" x14ac:dyDescent="0.25">
      <c r="A99" s="119" t="s">
        <v>198</v>
      </c>
      <c r="B99" s="92" t="s">
        <v>157</v>
      </c>
      <c r="C99" s="37" t="s">
        <v>135</v>
      </c>
      <c r="D99" s="48">
        <v>30000</v>
      </c>
      <c r="E99" s="38">
        <v>1</v>
      </c>
      <c r="F99" s="48">
        <f t="shared" si="6"/>
        <v>30000</v>
      </c>
      <c r="G99" s="45"/>
      <c r="H99" s="58"/>
    </row>
    <row r="100" spans="1:8" s="33" customFormat="1" ht="30" x14ac:dyDescent="0.25">
      <c r="A100" s="120"/>
      <c r="B100" s="92" t="s">
        <v>158</v>
      </c>
      <c r="C100" s="37" t="s">
        <v>135</v>
      </c>
      <c r="D100" s="48">
        <v>800</v>
      </c>
      <c r="E100" s="38">
        <v>20</v>
      </c>
      <c r="F100" s="48">
        <f t="shared" si="6"/>
        <v>16000</v>
      </c>
      <c r="G100" s="45"/>
      <c r="H100" s="58"/>
    </row>
    <row r="101" spans="1:8" s="33" customFormat="1" ht="30" x14ac:dyDescent="0.25">
      <c r="A101" s="120"/>
      <c r="B101" s="92" t="s">
        <v>159</v>
      </c>
      <c r="C101" s="37" t="s">
        <v>50</v>
      </c>
      <c r="D101" s="48">
        <v>1500</v>
      </c>
      <c r="E101" s="38">
        <v>10</v>
      </c>
      <c r="F101" s="48">
        <f t="shared" si="6"/>
        <v>15000</v>
      </c>
      <c r="G101" s="45"/>
      <c r="H101" s="58"/>
    </row>
    <row r="102" spans="1:8" s="33" customFormat="1" ht="15.6" x14ac:dyDescent="0.25">
      <c r="A102" s="120"/>
      <c r="B102" s="92" t="s">
        <v>165</v>
      </c>
      <c r="C102" s="37" t="s">
        <v>135</v>
      </c>
      <c r="D102" s="48">
        <v>50000</v>
      </c>
      <c r="E102" s="38">
        <v>1</v>
      </c>
      <c r="F102" s="48">
        <f t="shared" si="6"/>
        <v>50000</v>
      </c>
      <c r="G102" s="45"/>
      <c r="H102" s="58"/>
    </row>
    <row r="103" spans="1:8" s="33" customFormat="1" ht="30" x14ac:dyDescent="0.25">
      <c r="A103" s="120"/>
      <c r="B103" s="92" t="s">
        <v>160</v>
      </c>
      <c r="C103" s="37" t="s">
        <v>133</v>
      </c>
      <c r="D103" s="48">
        <v>500</v>
      </c>
      <c r="E103" s="38">
        <v>50</v>
      </c>
      <c r="F103" s="48">
        <f t="shared" si="6"/>
        <v>25000</v>
      </c>
      <c r="G103" s="45"/>
      <c r="H103" s="58"/>
    </row>
    <row r="104" spans="1:8" s="33" customFormat="1" ht="15.6" x14ac:dyDescent="0.25">
      <c r="A104" s="120"/>
      <c r="B104" s="92" t="s">
        <v>161</v>
      </c>
      <c r="C104" s="37" t="s">
        <v>135</v>
      </c>
      <c r="D104" s="48">
        <v>6000</v>
      </c>
      <c r="E104" s="38">
        <v>1</v>
      </c>
      <c r="F104" s="48">
        <f t="shared" si="6"/>
        <v>6000</v>
      </c>
      <c r="G104" s="45"/>
      <c r="H104" s="58"/>
    </row>
    <row r="105" spans="1:8" s="33" customFormat="1" ht="15.6" x14ac:dyDescent="0.25">
      <c r="A105" s="120"/>
      <c r="B105" s="92" t="s">
        <v>162</v>
      </c>
      <c r="C105" s="37" t="s">
        <v>133</v>
      </c>
      <c r="D105" s="48">
        <v>3000</v>
      </c>
      <c r="E105" s="38">
        <v>1</v>
      </c>
      <c r="F105" s="48">
        <f t="shared" si="6"/>
        <v>3000</v>
      </c>
      <c r="G105" s="45"/>
      <c r="H105" s="58"/>
    </row>
    <row r="106" spans="1:8" s="33" customFormat="1" ht="45" x14ac:dyDescent="0.25">
      <c r="A106" s="121"/>
      <c r="B106" s="92" t="s">
        <v>163</v>
      </c>
      <c r="C106" s="37" t="s">
        <v>10</v>
      </c>
      <c r="D106" s="48">
        <v>34700</v>
      </c>
      <c r="E106" s="38">
        <v>1</v>
      </c>
      <c r="F106" s="48">
        <f t="shared" si="6"/>
        <v>34700</v>
      </c>
      <c r="G106" s="45"/>
      <c r="H106" s="58"/>
    </row>
    <row r="107" spans="1:8" s="26" customFormat="1" ht="16.5" customHeight="1" x14ac:dyDescent="0.3">
      <c r="A107" s="116" t="s">
        <v>5</v>
      </c>
      <c r="B107" s="114"/>
      <c r="C107" s="114"/>
      <c r="D107" s="114"/>
      <c r="E107" s="115"/>
      <c r="F107" s="24">
        <f>SUM(F77:F106)</f>
        <v>384700</v>
      </c>
      <c r="G107" s="25"/>
    </row>
    <row r="108" spans="1:8" ht="17.25" customHeight="1" x14ac:dyDescent="0.35">
      <c r="A108" s="23" t="s">
        <v>191</v>
      </c>
      <c r="B108" s="10"/>
      <c r="C108" s="108"/>
      <c r="D108" s="108"/>
      <c r="E108" s="108"/>
      <c r="F108" s="108"/>
      <c r="G108" s="109"/>
    </row>
    <row r="109" spans="1:8" s="33" customFormat="1" ht="15.6" x14ac:dyDescent="0.25">
      <c r="A109" s="40" t="s">
        <v>192</v>
      </c>
      <c r="B109" s="36" t="s">
        <v>51</v>
      </c>
      <c r="C109" s="37" t="s">
        <v>52</v>
      </c>
      <c r="D109" s="48">
        <v>200</v>
      </c>
      <c r="E109" s="38">
        <v>100</v>
      </c>
      <c r="F109" s="48">
        <f>D109*E109</f>
        <v>20000</v>
      </c>
      <c r="G109" s="46"/>
    </row>
    <row r="110" spans="1:8" s="85" customFormat="1" ht="30" x14ac:dyDescent="0.25">
      <c r="A110" s="81" t="s">
        <v>193</v>
      </c>
      <c r="B110" s="86" t="s">
        <v>124</v>
      </c>
      <c r="C110" s="82" t="s">
        <v>80</v>
      </c>
      <c r="D110" s="83">
        <v>4000</v>
      </c>
      <c r="E110" s="61">
        <v>8</v>
      </c>
      <c r="F110" s="60">
        <f>E110*D110</f>
        <v>32000</v>
      </c>
      <c r="G110" s="84" t="s">
        <v>175</v>
      </c>
      <c r="H110" s="79"/>
    </row>
    <row r="111" spans="1:8" s="26" customFormat="1" ht="16.5" customHeight="1" x14ac:dyDescent="0.3">
      <c r="A111" s="116" t="s">
        <v>5</v>
      </c>
      <c r="B111" s="114"/>
      <c r="C111" s="114"/>
      <c r="D111" s="114"/>
      <c r="E111" s="115"/>
      <c r="F111" s="24">
        <f>SUM(F109:F110)</f>
        <v>52000</v>
      </c>
      <c r="G111" s="25"/>
    </row>
    <row r="112" spans="1:8" x14ac:dyDescent="0.35">
      <c r="A112" s="16"/>
      <c r="B112" s="4"/>
      <c r="C112" s="30"/>
      <c r="D112" s="30"/>
      <c r="E112" s="56"/>
      <c r="F112" s="30"/>
      <c r="G112" s="31"/>
    </row>
    <row r="113" spans="1:7" s="26" customFormat="1" ht="16.5" customHeight="1" x14ac:dyDescent="0.3">
      <c r="A113" s="113" t="s">
        <v>227</v>
      </c>
      <c r="B113" s="114"/>
      <c r="C113" s="114"/>
      <c r="D113" s="114"/>
      <c r="E113" s="115"/>
      <c r="F113" s="24">
        <f>F111+F107+F75+F62+F49+F37</f>
        <v>1001485</v>
      </c>
      <c r="G113" s="25"/>
    </row>
    <row r="114" spans="1:7" ht="15.6" x14ac:dyDescent="0.35">
      <c r="A114" s="117" t="s">
        <v>186</v>
      </c>
      <c r="B114" s="118"/>
      <c r="C114" s="49">
        <v>6.7686999999999997E-2</v>
      </c>
      <c r="D114" s="19"/>
      <c r="E114" s="56"/>
      <c r="F114" s="50">
        <f>(F113)*6.7687%</f>
        <v>67787.515195</v>
      </c>
      <c r="G114" s="32"/>
    </row>
    <row r="115" spans="1:7" s="29" customFormat="1" ht="17.25" customHeight="1" thickBot="1" x14ac:dyDescent="0.35">
      <c r="A115" s="110" t="s">
        <v>226</v>
      </c>
      <c r="B115" s="111"/>
      <c r="C115" s="111"/>
      <c r="D115" s="111"/>
      <c r="E115" s="112"/>
      <c r="F115" s="27">
        <f>+F114+F113</f>
        <v>1069272.515195</v>
      </c>
      <c r="G115" s="28"/>
    </row>
    <row r="116" spans="1:7" x14ac:dyDescent="0.35">
      <c r="B116" s="2"/>
      <c r="C116" s="7"/>
      <c r="D116" s="20"/>
      <c r="E116" s="1"/>
      <c r="F116" s="22"/>
      <c r="G116" s="8"/>
    </row>
    <row r="117" spans="1:7" s="6" customFormat="1" x14ac:dyDescent="0.35">
      <c r="B117" s="9"/>
      <c r="C117" s="3"/>
      <c r="D117" s="21"/>
      <c r="E117" s="55"/>
      <c r="F117" s="21"/>
    </row>
    <row r="119" spans="1:7" x14ac:dyDescent="0.35">
      <c r="G119" s="80"/>
    </row>
  </sheetData>
  <mergeCells count="16">
    <mergeCell ref="A115:E115"/>
    <mergeCell ref="A113:E113"/>
    <mergeCell ref="A111:E111"/>
    <mergeCell ref="A114:B114"/>
    <mergeCell ref="A37:E37"/>
    <mergeCell ref="A99:A106"/>
    <mergeCell ref="A107:E107"/>
    <mergeCell ref="A38:B38"/>
    <mergeCell ref="A75:E75"/>
    <mergeCell ref="A49:E49"/>
    <mergeCell ref="A62:E62"/>
    <mergeCell ref="A50:B50"/>
    <mergeCell ref="A77:A79"/>
    <mergeCell ref="A80:A91"/>
    <mergeCell ref="A97:A98"/>
    <mergeCell ref="A92:A96"/>
  </mergeCells>
  <phoneticPr fontId="12" type="noConversion"/>
  <pageMargins left="0.7" right="0.7" top="0.75" bottom="0.75" header="0.3" footer="0.3"/>
  <pageSetup paperSize="9" orientation="portrait" horizontalDpi="300" verticalDpi="300" r:id="rId1"/>
  <ignoredErrors>
    <ignoredError sqref="F37 F112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6" x14ac:dyDescent="0.25"/>
  <sheetData/>
  <phoneticPr fontId="1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Format</vt:lpstr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客户部毕文君</cp:lastModifiedBy>
  <cp:lastPrinted>2014-06-23T02:40:00Z</cp:lastPrinted>
  <dcterms:created xsi:type="dcterms:W3CDTF">2006-07-29T05:55:00Z</dcterms:created>
  <dcterms:modified xsi:type="dcterms:W3CDTF">2019-05-10T08:53:18Z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2052-10.1.0.6638</vt:lpwstr>
  </property>
</Properties>
</file>