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1" i="1" l="1"/>
  <c r="H69" i="1"/>
  <c r="H67" i="1"/>
  <c r="H66" i="1"/>
  <c r="H64" i="1"/>
  <c r="H63" i="1"/>
  <c r="H62" i="1"/>
  <c r="H33" i="1"/>
  <c r="H28" i="1"/>
  <c r="H38" i="1" l="1"/>
  <c r="H37" i="1"/>
  <c r="H36" i="1"/>
  <c r="H25" i="1"/>
  <c r="H39" i="1" l="1"/>
  <c r="C10" i="1" l="1"/>
  <c r="H65" i="1" l="1"/>
  <c r="B5" i="1" l="1"/>
  <c r="B4" i="1"/>
  <c r="H17" i="1"/>
  <c r="H18" i="1"/>
  <c r="H21" i="1"/>
  <c r="H22" i="1"/>
  <c r="H23" i="1"/>
  <c r="H24" i="1"/>
  <c r="H53" i="1"/>
  <c r="H54" i="1"/>
  <c r="H55" i="1"/>
  <c r="H56" i="1"/>
  <c r="H57" i="1"/>
  <c r="H58" i="1"/>
  <c r="H59" i="1"/>
  <c r="H41" i="1"/>
  <c r="H42" i="1"/>
  <c r="H43" i="1"/>
  <c r="H44" i="1"/>
  <c r="H45" i="1"/>
  <c r="H46" i="1"/>
  <c r="H47" i="1"/>
  <c r="H48" i="1"/>
  <c r="H49" i="1"/>
  <c r="H50" i="1"/>
  <c r="H35" i="1"/>
  <c r="H30" i="1"/>
  <c r="H31" i="1"/>
  <c r="H32" i="1"/>
  <c r="I31" i="1"/>
  <c r="I30" i="1"/>
  <c r="B10" i="1"/>
  <c r="B9" i="1"/>
  <c r="B8" i="1"/>
  <c r="B7" i="1"/>
  <c r="B6" i="1"/>
  <c r="H60" i="1" l="1"/>
  <c r="C9" i="1" s="1"/>
  <c r="H51" i="1"/>
  <c r="C8" i="1" s="1"/>
  <c r="H26" i="1"/>
  <c r="H19" i="1"/>
  <c r="C4" i="1" s="1"/>
  <c r="C6" i="1"/>
  <c r="C5" i="1" l="1"/>
  <c r="C7" i="1"/>
  <c r="C11" i="1" l="1"/>
  <c r="C12" i="1" s="1"/>
</calcChain>
</file>

<file path=xl/comments1.xml><?xml version="1.0" encoding="utf-8"?>
<comments xmlns="http://schemas.openxmlformats.org/spreadsheetml/2006/main">
  <authors>
    <author>作者</author>
  </authors>
  <commentList>
    <comment ref="D1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5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5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<sst xmlns="http://schemas.openxmlformats.org/spreadsheetml/2006/main" count="155" uniqueCount="127">
  <si>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</si>
  <si>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</si>
  <si>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</si>
  <si>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</si>
  <si>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</si>
  <si>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</si>
  <si>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</si>
  <si>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</si>
  <si>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</si>
  <si>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</si>
  <si>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</si>
  <si>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</si>
  <si>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</si>
  <si>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</si>
  <si>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</si>
  <si>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</si>
  <si>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</si>
  <si>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</si>
  <si>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</si>
  <si>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</si>
  <si>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创意包装</t>
    <phoneticPr fontId="2" type="noConversion"/>
  </si>
  <si>
    <t>项目整理包装策略制定、规划、把控</t>
    <phoneticPr fontId="2" type="noConversion"/>
  </si>
  <si>
    <t>客户经理</t>
    <phoneticPr fontId="2" type="noConversion"/>
  </si>
  <si>
    <t>小时</t>
  </si>
  <si>
    <t>小时</t>
    <phoneticPr fontId="2" type="noConversion"/>
  </si>
  <si>
    <t>创意总监</t>
    <phoneticPr fontId="2" type="noConversion"/>
  </si>
  <si>
    <t>提供会议的主题设计，视觉设计（产品推广策略的定位和理解；形象以及标识的思路整理和创意，特指从无到有的全新创意 ）</t>
    <phoneticPr fontId="2" type="noConversion"/>
  </si>
  <si>
    <t>提供会议的标识及logo设计</t>
  </si>
  <si>
    <t>标识icon，logo</t>
  </si>
  <si>
    <t>KV主题创意</t>
    <phoneticPr fontId="2" type="noConversion"/>
  </si>
  <si>
    <t>提供会议slogan创意</t>
  </si>
  <si>
    <t>文案</t>
  </si>
  <si>
    <t>不分材质和类型，包含易拉宝、X型展架、KT板等设计；设计包含画面中的文字编辑</t>
  </si>
  <si>
    <t>套</t>
  </si>
  <si>
    <t>H5制作</t>
    <phoneticPr fontId="2" type="noConversion"/>
  </si>
  <si>
    <t>PPT模板</t>
    <phoneticPr fontId="2" type="noConversion"/>
  </si>
  <si>
    <t>PPT撰写</t>
    <phoneticPr fontId="2" type="noConversion"/>
  </si>
  <si>
    <t>页</t>
    <phoneticPr fontId="2" type="noConversion"/>
  </si>
  <si>
    <t>根据项目主形象设计PPT模板</t>
  </si>
  <si>
    <t>项目管理和报告</t>
    <phoneticPr fontId="2" type="noConversion"/>
  </si>
  <si>
    <t>H5整体规划</t>
  </si>
  <si>
    <t>创意设计,模板制作</t>
  </si>
  <si>
    <t>页</t>
  </si>
  <si>
    <t>内容梳理、撰写、整合</t>
  </si>
  <si>
    <t>分钟</t>
  </si>
  <si>
    <t>字幕效果制作</t>
  </si>
  <si>
    <t>二维动画制作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</si>
  <si>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</si>
  <si>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</si>
  <si>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</si>
  <si>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</si>
  <si>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</si>
  <si>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</si>
  <si>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</si>
  <si>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小计</t>
    <phoneticPr fontId="2" type="noConversion"/>
  </si>
  <si>
    <t>为视频设计对应的字幕</t>
    <phoneticPr fontId="2" type="noConversion"/>
  </si>
  <si>
    <t>专业中文配音</t>
    <phoneticPr fontId="2" type="noConversion"/>
  </si>
  <si>
    <t>会议相关PPT</t>
    <phoneticPr fontId="2" type="noConversion"/>
  </si>
  <si>
    <t>方案撰写，各环节工作内容细化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</si>
  <si>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</si>
  <si>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</si>
  <si>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</si>
  <si>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</si>
  <si>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3-1</t>
    <phoneticPr fontId="2" type="noConversion"/>
  </si>
  <si>
    <t>3-2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</si>
  <si>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</si>
  <si>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</si>
  <si>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</si>
  <si>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报告PPT</t>
    <phoneticPr fontId="2" type="noConversion"/>
  </si>
  <si>
    <t>月度报告，12个月</t>
    <phoneticPr fontId="2" type="noConversion"/>
  </si>
  <si>
    <t>项目日常沟通协调，每月40小时，12个月</t>
    <phoneticPr fontId="2" type="noConversion"/>
  </si>
  <si>
    <t>7-1</t>
    <phoneticPr fontId="2" type="noConversion"/>
  </si>
  <si>
    <t>7-2</t>
    <phoneticPr fontId="2" type="noConversion"/>
  </si>
  <si>
    <t>图文并茂，一次预计3屏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</si>
  <si>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</si>
  <si>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</si>
  <si>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</si>
  <si>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</si>
  <si>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</si>
  <si>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视频剪辑</t>
    <phoneticPr fontId="2" type="noConversion"/>
  </si>
  <si>
    <t>6-6</t>
    <phoneticPr fontId="2" type="noConversion"/>
  </si>
  <si>
    <t>6-7</t>
    <phoneticPr fontId="2" type="noConversion"/>
  </si>
  <si>
    <t>4-1</t>
    <phoneticPr fontId="2" type="noConversion"/>
  </si>
  <si>
    <t>4-2</t>
    <phoneticPr fontId="2" type="noConversion"/>
  </si>
  <si>
    <t>5-1</t>
    <phoneticPr fontId="2" type="noConversion"/>
  </si>
  <si>
    <t>5-2</t>
    <phoneticPr fontId="2" type="noConversion"/>
  </si>
  <si>
    <t>2-1</t>
    <phoneticPr fontId="2" type="noConversion"/>
  </si>
  <si>
    <t>2-2</t>
    <phoneticPr fontId="2" type="noConversion"/>
  </si>
  <si>
    <t>会议邀请函</t>
    <phoneticPr fontId="2" type="noConversion"/>
  </si>
  <si>
    <t>H5交互系统</t>
    <phoneticPr fontId="2" type="noConversion"/>
  </si>
  <si>
    <t>H5基础游戏开发</t>
  </si>
  <si>
    <t>天</t>
    <phoneticPr fontId="2" type="noConversion"/>
  </si>
  <si>
    <t>H5ae特效嵌入</t>
  </si>
  <si>
    <t>页</t>
    <phoneticPr fontId="2" type="noConversion"/>
  </si>
  <si>
    <t>H5基础游戏整体规划</t>
    <phoneticPr fontId="2" type="noConversion"/>
  </si>
  <si>
    <t>会中互动H5</t>
  </si>
  <si>
    <t>项目宣传-定制H5</t>
  </si>
  <si>
    <t>与会者招募与信息收集H5</t>
    <phoneticPr fontId="2" type="noConversion"/>
  </si>
  <si>
    <t>1-1</t>
    <phoneticPr fontId="2" type="noConversion"/>
  </si>
  <si>
    <t>策略经理</t>
    <phoneticPr fontId="2" type="noConversion"/>
  </si>
  <si>
    <t>创意设计</t>
    <phoneticPr fontId="2" type="noConversion"/>
  </si>
  <si>
    <t>个</t>
    <phoneticPr fontId="2" type="noConversion"/>
  </si>
  <si>
    <t>2-3</t>
    <phoneticPr fontId="2" type="noConversion"/>
  </si>
  <si>
    <t>标语slogan</t>
    <phoneticPr fontId="2" type="noConversion"/>
  </si>
  <si>
    <t>2-4</t>
    <phoneticPr fontId="2" type="noConversion"/>
  </si>
  <si>
    <t>延展设计</t>
    <phoneticPr fontId="2" type="noConversion"/>
  </si>
  <si>
    <t>医学经理</t>
    <phoneticPr fontId="2" type="noConversion"/>
  </si>
  <si>
    <t>小时</t>
    <phoneticPr fontId="2" type="noConversion"/>
  </si>
  <si>
    <t>ppt美化</t>
    <phoneticPr fontId="2" type="noConversion"/>
  </si>
  <si>
    <t>文案撰写</t>
    <phoneticPr fontId="2" type="noConversion"/>
  </si>
  <si>
    <t>套</t>
    <phoneticPr fontId="2" type="noConversion"/>
  </si>
  <si>
    <t>2-5</t>
  </si>
  <si>
    <t>海报文案撰写</t>
    <phoneticPr fontId="2" type="noConversion"/>
  </si>
  <si>
    <t>4-3</t>
  </si>
  <si>
    <t>4-4</t>
  </si>
  <si>
    <t>医学幻灯模板美化、格式调整</t>
    <phoneticPr fontId="2" type="noConversion"/>
  </si>
  <si>
    <t>趣味视频-1个</t>
    <phoneticPr fontId="2" type="noConversion"/>
  </si>
  <si>
    <t>视频转场等动画设计</t>
    <phoneticPr fontId="2" type="noConversion"/>
  </si>
  <si>
    <t>医学经理根据专家访问整理内容重点 一套预计16小时</t>
    <phoneticPr fontId="2" type="noConversion"/>
  </si>
  <si>
    <t>结算明细表 Quotation Breakdown</t>
    <phoneticPr fontId="2" type="noConversion"/>
  </si>
  <si>
    <t>Quotation Summary 结算总表</t>
    <phoneticPr fontId="2" type="noConversion"/>
  </si>
  <si>
    <t>7-3</t>
  </si>
  <si>
    <t>小时</t>
    <phoneticPr fontId="2" type="noConversion"/>
  </si>
  <si>
    <t>长图文-10套</t>
    <phoneticPr fontId="2" type="noConversion"/>
  </si>
  <si>
    <t>平台数据管理报告</t>
    <phoneticPr fontId="2" type="noConversion"/>
  </si>
  <si>
    <t>非编程定制H5</t>
    <phoneticPr fontId="2" type="noConversion"/>
  </si>
  <si>
    <t>2.19-3.13 11场后台数据整理及分析 两人两周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</si>
</sst>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center" vertical="center"/>
    </xf>
    <xf numFmtId="49" fontId="3" fillId="0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abSelected="1" zoomScale="85" zoomScaleNormal="85" workbookViewId="0">
      <selection activeCell="H72" sqref="H72"/>
    </sheetView>
  </sheetViews>
  <sheetFormatPr defaultRowHeight="13.5" x14ac:dyDescent="0.15"/>
  <cols>
    <col min="1" max="1" width="16" customWidth="1"/>
    <col min="2" max="2" width="22.5" customWidth="1"/>
    <col min="3" max="3" width="46.875" customWidth="1"/>
    <col min="5" max="6" width="9.125" bestFit="1" customWidth="1"/>
    <col min="7" max="7" width="12.125" bestFit="1" customWidth="1"/>
    <col min="8" max="8" width="15.5" bestFit="1" customWidth="1"/>
    <col min="9" max="9" width="13.75" bestFit="1" customWidth="1"/>
  </cols>
  <sheetData>
    <row r="1" spans="1:10" ht="22.5" x14ac:dyDescent="0.15">
      <c r="A1" s="82" t="s">
        <v>120</v>
      </c>
      <c r="B1" s="82"/>
      <c r="C1" s="82"/>
      <c r="D1" s="53"/>
      <c r="E1" s="6"/>
      <c r="F1" s="6"/>
      <c r="G1" s="7"/>
      <c r="H1" s="7"/>
      <c r="I1" s="8"/>
      <c r="J1" s="9"/>
    </row>
    <row r="2" spans="1:10" ht="20.25" x14ac:dyDescent="0.15">
      <c r="A2" s="10"/>
      <c r="B2" s="49" t="s">
        <v>0</v>
      </c>
      <c r="C2" s="50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43" t="s">
        <v>2</v>
      </c>
      <c r="B3" s="43" t="s">
        <v>3</v>
      </c>
      <c r="C3" s="43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44">
        <v>1</v>
      </c>
      <c r="B4" s="45" t="str">
        <f>B16</f>
        <v>创意包装</v>
      </c>
      <c r="C4" s="46">
        <f>H19</f>
        <v>0</v>
      </c>
      <c r="D4" s="11"/>
      <c r="E4" s="6"/>
      <c r="F4" s="6"/>
      <c r="G4" s="7"/>
      <c r="H4" s="7"/>
      <c r="I4" s="8"/>
      <c r="J4" s="9"/>
    </row>
    <row r="5" spans="1:10" ht="20.25" x14ac:dyDescent="0.15">
      <c r="A5" s="44">
        <v>2</v>
      </c>
      <c r="B5" s="45" t="str">
        <f>B20</f>
        <v>创意设计</v>
      </c>
      <c r="C5" s="46">
        <f>H26</f>
        <v>0</v>
      </c>
      <c r="D5" s="11"/>
      <c r="E5" s="6"/>
      <c r="F5" s="6"/>
      <c r="G5" s="7"/>
      <c r="H5" s="7"/>
      <c r="I5" s="8"/>
      <c r="J5" s="9"/>
    </row>
    <row r="6" spans="1:10" ht="20.25" x14ac:dyDescent="0.15">
      <c r="A6" s="44">
        <v>3</v>
      </c>
      <c r="B6" s="45" t="str">
        <f>B27</f>
        <v>会议邀请函</v>
      </c>
      <c r="C6" s="46">
        <f>H33</f>
        <v>22500</v>
      </c>
      <c r="D6" s="11"/>
      <c r="E6" s="6"/>
      <c r="F6" s="6"/>
      <c r="G6" s="7"/>
      <c r="H6" s="7"/>
      <c r="I6" s="8"/>
      <c r="J6" s="9"/>
    </row>
    <row r="7" spans="1:10" ht="20.25" x14ac:dyDescent="0.15">
      <c r="A7" s="44">
        <v>4</v>
      </c>
      <c r="B7" s="45" t="str">
        <f>B34</f>
        <v>会议相关PPT</v>
      </c>
      <c r="C7" s="46">
        <f>H39</f>
        <v>0</v>
      </c>
      <c r="D7" s="11"/>
      <c r="E7" s="6"/>
      <c r="F7" s="6"/>
      <c r="G7" s="7"/>
      <c r="H7" s="7"/>
      <c r="I7" s="8"/>
      <c r="J7" s="9"/>
    </row>
    <row r="8" spans="1:10" ht="20.25" x14ac:dyDescent="0.15">
      <c r="A8" s="44">
        <v>5</v>
      </c>
      <c r="B8" s="45" t="str">
        <f>B40</f>
        <v>项目宣传-定制H5</v>
      </c>
      <c r="C8" s="46">
        <f>H51</f>
        <v>0</v>
      </c>
      <c r="D8" s="11"/>
      <c r="E8" s="6"/>
      <c r="F8" s="6"/>
      <c r="G8" s="7"/>
      <c r="H8" s="7"/>
      <c r="I8" s="8"/>
      <c r="J8" s="9"/>
    </row>
    <row r="9" spans="1:10" ht="20.25" x14ac:dyDescent="0.15">
      <c r="A9" s="44">
        <v>6</v>
      </c>
      <c r="B9" s="45" t="str">
        <f>B52</f>
        <v>趣味视频-1个</v>
      </c>
      <c r="C9" s="46">
        <f>H60</f>
        <v>0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44">
        <v>7</v>
      </c>
      <c r="B10" s="45" t="str">
        <f>B61</f>
        <v>项目管理和报告</v>
      </c>
      <c r="C10" s="46">
        <f>H66</f>
        <v>45938</v>
      </c>
      <c r="D10" s="11"/>
      <c r="E10" s="6"/>
      <c r="F10" s="6"/>
      <c r="G10" s="7"/>
      <c r="H10" s="7"/>
      <c r="I10" s="8"/>
      <c r="J10" s="9"/>
    </row>
    <row r="11" spans="1:10" ht="20.25" x14ac:dyDescent="0.15">
      <c r="A11" s="44">
        <v>8</v>
      </c>
      <c r="B11" s="45" t="s">
        <v>5</v>
      </c>
      <c r="C11" s="47">
        <f>H69</f>
        <v>4106.28</v>
      </c>
      <c r="D11" s="11"/>
      <c r="E11" s="6"/>
      <c r="F11" s="6"/>
      <c r="G11" s="7"/>
      <c r="H11" s="7"/>
      <c r="I11" s="8"/>
      <c r="J11" s="9"/>
    </row>
    <row r="12" spans="1:10" ht="20.25" x14ac:dyDescent="0.15">
      <c r="A12" s="48"/>
      <c r="B12" s="45" t="s">
        <v>6</v>
      </c>
      <c r="C12" s="47">
        <f>SUM(C4:C11)</f>
        <v>72544.28</v>
      </c>
      <c r="D12" s="11"/>
      <c r="E12" s="6"/>
      <c r="F12" s="6"/>
      <c r="G12" s="7"/>
      <c r="H12" s="7"/>
      <c r="I12" s="8"/>
      <c r="J12" s="9"/>
    </row>
    <row r="13" spans="1:10" ht="16.5" x14ac:dyDescent="0.15">
      <c r="A13" s="12"/>
      <c r="B13" s="14"/>
      <c r="C13" s="14"/>
      <c r="D13" s="13"/>
      <c r="E13" s="6"/>
      <c r="F13" s="6"/>
      <c r="G13" s="7"/>
      <c r="H13" s="7"/>
      <c r="I13" s="8"/>
      <c r="J13" s="9"/>
    </row>
    <row r="14" spans="1:10" ht="22.5" x14ac:dyDescent="0.15">
      <c r="A14" s="69" t="s">
        <v>119</v>
      </c>
      <c r="B14" s="69"/>
      <c r="C14" s="69"/>
      <c r="D14" s="15"/>
      <c r="E14" s="70"/>
      <c r="F14" s="70"/>
      <c r="G14" s="70"/>
      <c r="H14" s="70"/>
      <c r="I14" s="70"/>
      <c r="J14" s="9"/>
    </row>
    <row r="15" spans="1:10" ht="36" x14ac:dyDescent="0.15">
      <c r="A15" s="24" t="s">
        <v>7</v>
      </c>
      <c r="B15" s="72" t="s">
        <v>8</v>
      </c>
      <c r="C15" s="73"/>
      <c r="D15" s="24" t="s">
        <v>9</v>
      </c>
      <c r="E15" s="25" t="s">
        <v>10</v>
      </c>
      <c r="F15" s="25" t="s">
        <v>11</v>
      </c>
      <c r="G15" s="26" t="s">
        <v>12</v>
      </c>
      <c r="H15" s="25" t="s">
        <v>13</v>
      </c>
      <c r="I15" s="27" t="s">
        <v>14</v>
      </c>
      <c r="J15" s="9"/>
    </row>
    <row r="16" spans="1:10" ht="18" x14ac:dyDescent="0.15">
      <c r="A16" s="18">
        <v>1</v>
      </c>
      <c r="B16" s="19" t="s">
        <v>20</v>
      </c>
      <c r="C16" s="20"/>
      <c r="D16" s="20"/>
      <c r="E16" s="21"/>
      <c r="F16" s="21"/>
      <c r="G16" s="22"/>
      <c r="H16" s="22"/>
      <c r="I16" s="23"/>
      <c r="J16" s="9"/>
    </row>
    <row r="17" spans="1:10" ht="17.25" x14ac:dyDescent="0.15">
      <c r="A17" s="63" t="s">
        <v>98</v>
      </c>
      <c r="B17" s="54" t="s">
        <v>25</v>
      </c>
      <c r="C17" s="30" t="s">
        <v>21</v>
      </c>
      <c r="D17" s="55" t="s">
        <v>24</v>
      </c>
      <c r="E17" s="39">
        <v>12</v>
      </c>
      <c r="F17" s="39">
        <v>0</v>
      </c>
      <c r="G17" s="40">
        <v>804</v>
      </c>
      <c r="H17" s="40">
        <f>E17*F17*G17</f>
        <v>0</v>
      </c>
      <c r="I17" s="41">
        <v>804</v>
      </c>
      <c r="J17" s="9"/>
    </row>
    <row r="18" spans="1:10" ht="17.25" x14ac:dyDescent="0.15">
      <c r="A18" s="63" t="s">
        <v>18</v>
      </c>
      <c r="B18" s="54" t="s">
        <v>99</v>
      </c>
      <c r="C18" s="30" t="s">
        <v>58</v>
      </c>
      <c r="D18" s="55" t="s">
        <v>24</v>
      </c>
      <c r="E18" s="39">
        <v>16</v>
      </c>
      <c r="F18" s="39">
        <v>0</v>
      </c>
      <c r="G18" s="40">
        <v>357</v>
      </c>
      <c r="H18" s="40">
        <f>E18*F18*G18</f>
        <v>0</v>
      </c>
      <c r="I18" s="41">
        <v>357</v>
      </c>
      <c r="J18" s="9"/>
    </row>
    <row r="19" spans="1:10" ht="17.25" x14ac:dyDescent="0.3">
      <c r="A19" s="74" t="s">
        <v>15</v>
      </c>
      <c r="B19" s="75"/>
      <c r="C19" s="75"/>
      <c r="D19" s="75"/>
      <c r="E19" s="32"/>
      <c r="F19" s="32"/>
      <c r="G19" s="33"/>
      <c r="H19" s="33">
        <f>SUM(H17:H18)</f>
        <v>0</v>
      </c>
      <c r="I19" s="36"/>
      <c r="J19" s="9"/>
    </row>
    <row r="20" spans="1:10" ht="18" x14ac:dyDescent="0.15">
      <c r="A20" s="18">
        <v>2</v>
      </c>
      <c r="B20" s="19" t="s">
        <v>100</v>
      </c>
      <c r="C20" s="20"/>
      <c r="D20" s="20"/>
      <c r="E20" s="21"/>
      <c r="F20" s="21"/>
      <c r="G20" s="22"/>
      <c r="H20" s="22"/>
      <c r="I20" s="23"/>
      <c r="J20" s="9"/>
    </row>
    <row r="21" spans="1:10" ht="51.75" x14ac:dyDescent="0.15">
      <c r="A21" s="63" t="s">
        <v>86</v>
      </c>
      <c r="B21" s="51" t="s">
        <v>29</v>
      </c>
      <c r="C21" s="30" t="s">
        <v>26</v>
      </c>
      <c r="D21" s="31" t="s">
        <v>101</v>
      </c>
      <c r="E21" s="32">
        <v>1</v>
      </c>
      <c r="F21" s="32">
        <v>0</v>
      </c>
      <c r="G21" s="33">
        <v>5600</v>
      </c>
      <c r="H21" s="33">
        <f>G21*E21*F21</f>
        <v>0</v>
      </c>
      <c r="I21" s="33">
        <v>5600</v>
      </c>
      <c r="J21" s="9"/>
    </row>
    <row r="22" spans="1:10" ht="17.25" x14ac:dyDescent="0.15">
      <c r="A22" s="63" t="s">
        <v>87</v>
      </c>
      <c r="B22" s="35" t="s">
        <v>28</v>
      </c>
      <c r="C22" s="30" t="s">
        <v>27</v>
      </c>
      <c r="D22" s="31" t="s">
        <v>101</v>
      </c>
      <c r="E22" s="32">
        <v>1</v>
      </c>
      <c r="F22" s="32">
        <v>0</v>
      </c>
      <c r="G22" s="33">
        <v>1600</v>
      </c>
      <c r="H22" s="33">
        <f>G22*E22*F22</f>
        <v>0</v>
      </c>
      <c r="I22" s="33">
        <v>1600</v>
      </c>
      <c r="J22" s="9"/>
    </row>
    <row r="23" spans="1:10" ht="17.25" x14ac:dyDescent="0.15">
      <c r="A23" s="63" t="s">
        <v>102</v>
      </c>
      <c r="B23" s="51" t="s">
        <v>103</v>
      </c>
      <c r="C23" s="30" t="s">
        <v>30</v>
      </c>
      <c r="D23" s="31" t="s">
        <v>101</v>
      </c>
      <c r="E23" s="32">
        <v>1</v>
      </c>
      <c r="F23" s="32">
        <v>0</v>
      </c>
      <c r="G23" s="33">
        <v>1600</v>
      </c>
      <c r="H23" s="33">
        <f>G23*E23*F23</f>
        <v>0</v>
      </c>
      <c r="I23" s="33">
        <v>1600</v>
      </c>
      <c r="J23" s="9"/>
    </row>
    <row r="24" spans="1:10" ht="34.5" x14ac:dyDescent="0.15">
      <c r="A24" s="63" t="s">
        <v>104</v>
      </c>
      <c r="B24" s="29" t="s">
        <v>105</v>
      </c>
      <c r="C24" s="30" t="s">
        <v>32</v>
      </c>
      <c r="D24" s="31" t="s">
        <v>33</v>
      </c>
      <c r="E24" s="32">
        <v>1</v>
      </c>
      <c r="F24" s="32">
        <v>0</v>
      </c>
      <c r="G24" s="33">
        <v>1150</v>
      </c>
      <c r="H24" s="33">
        <f>G24*E24*F24</f>
        <v>0</v>
      </c>
      <c r="I24" s="33">
        <v>1150</v>
      </c>
      <c r="J24" s="9"/>
    </row>
    <row r="25" spans="1:10" ht="17.25" x14ac:dyDescent="0.15">
      <c r="A25" s="64" t="s">
        <v>111</v>
      </c>
      <c r="B25" s="52" t="s">
        <v>109</v>
      </c>
      <c r="C25" s="30" t="s">
        <v>112</v>
      </c>
      <c r="D25" s="31" t="s">
        <v>110</v>
      </c>
      <c r="E25" s="32">
        <v>5</v>
      </c>
      <c r="F25" s="32">
        <v>0</v>
      </c>
      <c r="G25" s="33">
        <v>2750</v>
      </c>
      <c r="H25" s="33">
        <f>G25*E25*F25</f>
        <v>0</v>
      </c>
      <c r="I25" s="33">
        <v>2750</v>
      </c>
      <c r="J25" s="9"/>
    </row>
    <row r="26" spans="1:10" ht="17.25" x14ac:dyDescent="0.3">
      <c r="A26" s="74" t="s">
        <v>15</v>
      </c>
      <c r="B26" s="75"/>
      <c r="C26" s="75"/>
      <c r="D26" s="75"/>
      <c r="E26" s="32"/>
      <c r="F26" s="32"/>
      <c r="G26" s="33"/>
      <c r="H26" s="33">
        <f>SUM(H21:H25)</f>
        <v>0</v>
      </c>
      <c r="I26" s="36"/>
      <c r="J26" s="9"/>
    </row>
    <row r="27" spans="1:10" ht="18" x14ac:dyDescent="0.15">
      <c r="A27" s="18">
        <v>3</v>
      </c>
      <c r="B27" s="19" t="s">
        <v>88</v>
      </c>
      <c r="C27" s="20"/>
      <c r="D27" s="20"/>
      <c r="E27" s="21"/>
      <c r="F27" s="21"/>
      <c r="G27" s="22"/>
      <c r="H27" s="22"/>
      <c r="I27" s="23"/>
      <c r="J27" s="9"/>
    </row>
    <row r="28" spans="1:10" ht="16.5" customHeight="1" x14ac:dyDescent="0.15">
      <c r="A28" s="28" t="s">
        <v>63</v>
      </c>
      <c r="B28" s="51" t="s">
        <v>123</v>
      </c>
      <c r="C28" s="30" t="s">
        <v>73</v>
      </c>
      <c r="D28" s="31" t="s">
        <v>62</v>
      </c>
      <c r="E28" s="32">
        <v>3</v>
      </c>
      <c r="F28" s="32">
        <v>10</v>
      </c>
      <c r="G28" s="33">
        <v>750</v>
      </c>
      <c r="H28" s="33">
        <f>G28*E28*F28</f>
        <v>22500</v>
      </c>
      <c r="I28" s="33">
        <v>750</v>
      </c>
      <c r="J28" s="16"/>
    </row>
    <row r="29" spans="1:10" ht="16.5" customHeight="1" x14ac:dyDescent="0.15">
      <c r="A29" s="79" t="s">
        <v>64</v>
      </c>
      <c r="B29" s="76" t="s">
        <v>125</v>
      </c>
      <c r="C29" s="30" t="s">
        <v>41</v>
      </c>
      <c r="D29" s="31" t="s">
        <v>24</v>
      </c>
      <c r="E29" s="32">
        <v>10</v>
      </c>
      <c r="F29" s="32">
        <v>0</v>
      </c>
      <c r="G29" s="33">
        <v>304</v>
      </c>
      <c r="H29" s="33">
        <v>0</v>
      </c>
      <c r="I29" s="33">
        <v>304</v>
      </c>
      <c r="J29" s="16"/>
    </row>
    <row r="30" spans="1:10" ht="28.5" customHeight="1" x14ac:dyDescent="0.15">
      <c r="A30" s="80"/>
      <c r="B30" s="77"/>
      <c r="C30" s="56" t="s">
        <v>60</v>
      </c>
      <c r="D30" s="57" t="s">
        <v>37</v>
      </c>
      <c r="E30" s="62">
        <v>4</v>
      </c>
      <c r="F30" s="58">
        <v>0</v>
      </c>
      <c r="G30" s="60">
        <v>400</v>
      </c>
      <c r="H30" s="59">
        <f t="shared" ref="H30:H31" si="0">G30*E30*F30</f>
        <v>0</v>
      </c>
      <c r="I30" s="61">
        <f>G30</f>
        <v>400</v>
      </c>
      <c r="J30" s="17"/>
    </row>
    <row r="31" spans="1:10" ht="16.5" customHeight="1" x14ac:dyDescent="0.15">
      <c r="A31" s="81"/>
      <c r="B31" s="78"/>
      <c r="C31" s="56" t="s">
        <v>59</v>
      </c>
      <c r="D31" s="57" t="s">
        <v>19</v>
      </c>
      <c r="E31" s="62">
        <v>2</v>
      </c>
      <c r="F31" s="58">
        <v>0</v>
      </c>
      <c r="G31" s="60">
        <v>286</v>
      </c>
      <c r="H31" s="59">
        <f t="shared" si="0"/>
        <v>0</v>
      </c>
      <c r="I31" s="61">
        <f>G31</f>
        <v>286</v>
      </c>
      <c r="J31" s="17"/>
    </row>
    <row r="32" spans="1:10" ht="16.5" customHeight="1" x14ac:dyDescent="0.15">
      <c r="A32" s="28"/>
      <c r="B32" s="52"/>
      <c r="C32" s="30"/>
      <c r="D32" s="31"/>
      <c r="E32" s="32"/>
      <c r="F32" s="32"/>
      <c r="G32" s="33"/>
      <c r="H32" s="33">
        <f>G32*E32*F32</f>
        <v>0</v>
      </c>
      <c r="I32" s="33"/>
      <c r="J32" s="17"/>
    </row>
    <row r="33" spans="1:10" ht="17.25" x14ac:dyDescent="0.3">
      <c r="A33" s="74" t="s">
        <v>15</v>
      </c>
      <c r="B33" s="75"/>
      <c r="C33" s="75"/>
      <c r="D33" s="75"/>
      <c r="E33" s="32"/>
      <c r="F33" s="32"/>
      <c r="G33" s="33"/>
      <c r="H33" s="33">
        <f>SUM(H28:H32)</f>
        <v>22500</v>
      </c>
      <c r="I33" s="36"/>
      <c r="J33" s="17"/>
    </row>
    <row r="34" spans="1:10" ht="18" x14ac:dyDescent="0.15">
      <c r="A34" s="18">
        <v>4</v>
      </c>
      <c r="B34" s="19" t="s">
        <v>57</v>
      </c>
      <c r="C34" s="20"/>
      <c r="D34" s="20"/>
      <c r="E34" s="21"/>
      <c r="F34" s="21"/>
      <c r="G34" s="22"/>
      <c r="H34" s="22"/>
      <c r="I34" s="23"/>
      <c r="J34" s="9"/>
    </row>
    <row r="35" spans="1:10" ht="15.95" customHeight="1" x14ac:dyDescent="0.15">
      <c r="A35" s="28" t="s">
        <v>82</v>
      </c>
      <c r="B35" s="54" t="s">
        <v>35</v>
      </c>
      <c r="C35" s="30" t="s">
        <v>38</v>
      </c>
      <c r="D35" s="55" t="s">
        <v>37</v>
      </c>
      <c r="E35" s="39">
        <v>1</v>
      </c>
      <c r="F35" s="39">
        <v>0</v>
      </c>
      <c r="G35" s="40">
        <v>400</v>
      </c>
      <c r="H35" s="40">
        <f>E35*F35*G35</f>
        <v>0</v>
      </c>
      <c r="I35" s="41">
        <v>400</v>
      </c>
      <c r="J35" s="16"/>
    </row>
    <row r="36" spans="1:10" ht="16.5" customHeight="1" x14ac:dyDescent="0.15">
      <c r="A36" s="28" t="s">
        <v>83</v>
      </c>
      <c r="B36" s="54" t="s">
        <v>36</v>
      </c>
      <c r="C36" s="30" t="s">
        <v>65</v>
      </c>
      <c r="D36" s="55" t="s">
        <v>37</v>
      </c>
      <c r="E36" s="39">
        <v>62</v>
      </c>
      <c r="F36" s="39">
        <v>0</v>
      </c>
      <c r="G36" s="40">
        <v>625</v>
      </c>
      <c r="H36" s="40">
        <f>E36*F36*G36</f>
        <v>0</v>
      </c>
      <c r="I36" s="41">
        <v>625</v>
      </c>
      <c r="J36" s="16"/>
    </row>
    <row r="37" spans="1:10" ht="34.5" x14ac:dyDescent="0.15">
      <c r="A37" s="64" t="s">
        <v>113</v>
      </c>
      <c r="B37" s="52" t="s">
        <v>106</v>
      </c>
      <c r="C37" s="30" t="s">
        <v>118</v>
      </c>
      <c r="D37" s="31" t="s">
        <v>107</v>
      </c>
      <c r="E37" s="32">
        <v>16</v>
      </c>
      <c r="F37" s="32">
        <v>0</v>
      </c>
      <c r="G37" s="33">
        <v>616</v>
      </c>
      <c r="H37" s="33">
        <f>G37*E37*F37</f>
        <v>0</v>
      </c>
      <c r="I37" s="33">
        <v>616</v>
      </c>
      <c r="J37" s="17"/>
    </row>
    <row r="38" spans="1:10" ht="17.25" x14ac:dyDescent="0.15">
      <c r="A38" s="65" t="s">
        <v>114</v>
      </c>
      <c r="B38" s="52" t="s">
        <v>108</v>
      </c>
      <c r="C38" s="30" t="s">
        <v>115</v>
      </c>
      <c r="D38" s="31" t="s">
        <v>93</v>
      </c>
      <c r="E38" s="32">
        <v>12</v>
      </c>
      <c r="F38" s="32">
        <v>0</v>
      </c>
      <c r="G38" s="33">
        <v>491</v>
      </c>
      <c r="H38" s="33">
        <f>G38*E38*F38</f>
        <v>0</v>
      </c>
      <c r="I38" s="33">
        <v>491</v>
      </c>
      <c r="J38" s="17"/>
    </row>
    <row r="39" spans="1:10" ht="17.25" x14ac:dyDescent="0.3">
      <c r="A39" s="74" t="s">
        <v>15</v>
      </c>
      <c r="B39" s="75"/>
      <c r="C39" s="75"/>
      <c r="D39" s="75"/>
      <c r="E39" s="32"/>
      <c r="F39" s="32"/>
      <c r="G39" s="33"/>
      <c r="H39" s="33">
        <f>SUM(H35:H38)</f>
        <v>0</v>
      </c>
      <c r="I39" s="36"/>
      <c r="J39" s="17"/>
    </row>
    <row r="40" spans="1:10" ht="18" x14ac:dyDescent="0.15">
      <c r="A40" s="18">
        <v>5</v>
      </c>
      <c r="B40" s="19" t="s">
        <v>96</v>
      </c>
      <c r="C40" s="20"/>
      <c r="D40" s="20"/>
      <c r="E40" s="21"/>
      <c r="F40" s="21"/>
      <c r="G40" s="22"/>
      <c r="H40" s="22"/>
      <c r="I40" s="23"/>
      <c r="J40" s="9"/>
    </row>
    <row r="41" spans="1:10" ht="18.600000000000001" customHeight="1" x14ac:dyDescent="0.15">
      <c r="A41" s="79" t="s">
        <v>84</v>
      </c>
      <c r="B41" s="83" t="s">
        <v>95</v>
      </c>
      <c r="C41" s="51" t="s">
        <v>40</v>
      </c>
      <c r="D41" s="31" t="s">
        <v>23</v>
      </c>
      <c r="E41" s="32">
        <v>10</v>
      </c>
      <c r="F41" s="32">
        <v>0</v>
      </c>
      <c r="G41" s="33">
        <v>304</v>
      </c>
      <c r="H41" s="33">
        <f>E41*F41*G41</f>
        <v>0</v>
      </c>
      <c r="I41" s="33">
        <v>304</v>
      </c>
      <c r="J41" s="16"/>
    </row>
    <row r="42" spans="1:10" ht="18.600000000000001" customHeight="1" x14ac:dyDescent="0.15">
      <c r="A42" s="80"/>
      <c r="B42" s="84"/>
      <c r="C42" s="35" t="s">
        <v>31</v>
      </c>
      <c r="D42" s="31" t="s">
        <v>23</v>
      </c>
      <c r="E42" s="32">
        <v>3</v>
      </c>
      <c r="F42" s="32">
        <v>0</v>
      </c>
      <c r="G42" s="33">
        <v>286</v>
      </c>
      <c r="H42" s="33">
        <f t="shared" ref="H42:H50" si="1">E42*F42*G42</f>
        <v>0</v>
      </c>
      <c r="I42" s="34">
        <v>286</v>
      </c>
      <c r="J42" s="16"/>
    </row>
    <row r="43" spans="1:10" ht="17.25" x14ac:dyDescent="0.15">
      <c r="A43" s="80"/>
      <c r="B43" s="84"/>
      <c r="C43" s="51" t="s">
        <v>34</v>
      </c>
      <c r="D43" s="31" t="s">
        <v>42</v>
      </c>
      <c r="E43" s="32">
        <v>8</v>
      </c>
      <c r="F43" s="32">
        <v>0</v>
      </c>
      <c r="G43" s="33">
        <v>700</v>
      </c>
      <c r="H43" s="33">
        <f t="shared" si="1"/>
        <v>0</v>
      </c>
      <c r="I43" s="33">
        <v>700</v>
      </c>
      <c r="J43" s="17"/>
    </row>
    <row r="44" spans="1:10" ht="17.25" x14ac:dyDescent="0.15">
      <c r="A44" s="80"/>
      <c r="B44" s="84"/>
      <c r="C44" s="52" t="s">
        <v>89</v>
      </c>
      <c r="D44" s="31" t="s">
        <v>23</v>
      </c>
      <c r="E44" s="32">
        <v>18</v>
      </c>
      <c r="F44" s="32">
        <v>0</v>
      </c>
      <c r="G44" s="33">
        <v>320</v>
      </c>
      <c r="H44" s="33">
        <f t="shared" si="1"/>
        <v>0</v>
      </c>
      <c r="I44" s="33">
        <v>320</v>
      </c>
      <c r="J44" s="17"/>
    </row>
    <row r="45" spans="1:10" ht="17.25" x14ac:dyDescent="0.15">
      <c r="A45" s="81"/>
      <c r="B45" s="85"/>
      <c r="C45" s="30" t="s">
        <v>92</v>
      </c>
      <c r="D45" s="31" t="s">
        <v>93</v>
      </c>
      <c r="E45" s="32">
        <v>4</v>
      </c>
      <c r="F45" s="32">
        <v>0</v>
      </c>
      <c r="G45" s="33">
        <v>1500</v>
      </c>
      <c r="H45" s="33">
        <f t="shared" si="1"/>
        <v>0</v>
      </c>
      <c r="I45" s="33">
        <v>1500</v>
      </c>
      <c r="J45" s="17"/>
    </row>
    <row r="46" spans="1:10" ht="17.25" x14ac:dyDescent="0.15">
      <c r="A46" s="79" t="s">
        <v>85</v>
      </c>
      <c r="B46" s="83" t="s">
        <v>97</v>
      </c>
      <c r="C46" s="30" t="s">
        <v>94</v>
      </c>
      <c r="D46" s="31" t="s">
        <v>23</v>
      </c>
      <c r="E46" s="32">
        <v>20</v>
      </c>
      <c r="F46" s="32">
        <v>0</v>
      </c>
      <c r="G46" s="33">
        <v>304</v>
      </c>
      <c r="H46" s="33">
        <f t="shared" si="1"/>
        <v>0</v>
      </c>
      <c r="I46" s="33">
        <v>304</v>
      </c>
      <c r="J46" s="17"/>
    </row>
    <row r="47" spans="1:10" ht="17.25" x14ac:dyDescent="0.15">
      <c r="A47" s="80"/>
      <c r="B47" s="84"/>
      <c r="C47" s="35" t="s">
        <v>31</v>
      </c>
      <c r="D47" s="31" t="s">
        <v>23</v>
      </c>
      <c r="E47" s="32">
        <v>6</v>
      </c>
      <c r="F47" s="32">
        <v>0</v>
      </c>
      <c r="G47" s="33">
        <v>286</v>
      </c>
      <c r="H47" s="33">
        <f t="shared" si="1"/>
        <v>0</v>
      </c>
      <c r="I47" s="34">
        <v>286</v>
      </c>
      <c r="J47" s="17"/>
    </row>
    <row r="48" spans="1:10" ht="17.25" x14ac:dyDescent="0.15">
      <c r="A48" s="80"/>
      <c r="B48" s="84"/>
      <c r="C48" s="30" t="s">
        <v>92</v>
      </c>
      <c r="D48" s="31" t="s">
        <v>93</v>
      </c>
      <c r="E48" s="32">
        <v>10</v>
      </c>
      <c r="F48" s="32">
        <v>0</v>
      </c>
      <c r="G48" s="33">
        <v>1500</v>
      </c>
      <c r="H48" s="33">
        <f t="shared" si="1"/>
        <v>0</v>
      </c>
      <c r="I48" s="33">
        <v>1500</v>
      </c>
      <c r="J48" s="17"/>
    </row>
    <row r="49" spans="1:10" ht="17.25" x14ac:dyDescent="0.15">
      <c r="A49" s="80"/>
      <c r="B49" s="84"/>
      <c r="C49" s="52" t="s">
        <v>89</v>
      </c>
      <c r="D49" s="31" t="s">
        <v>23</v>
      </c>
      <c r="E49" s="32">
        <v>36</v>
      </c>
      <c r="F49" s="32">
        <v>0</v>
      </c>
      <c r="G49" s="33">
        <v>320</v>
      </c>
      <c r="H49" s="33">
        <f t="shared" si="1"/>
        <v>0</v>
      </c>
      <c r="I49" s="33">
        <v>320</v>
      </c>
      <c r="J49" s="17"/>
    </row>
    <row r="50" spans="1:10" ht="17.25" x14ac:dyDescent="0.15">
      <c r="A50" s="81"/>
      <c r="B50" s="85"/>
      <c r="C50" s="30" t="s">
        <v>90</v>
      </c>
      <c r="D50" s="31" t="s">
        <v>91</v>
      </c>
      <c r="E50" s="32">
        <v>20</v>
      </c>
      <c r="F50" s="32">
        <v>0</v>
      </c>
      <c r="G50" s="33">
        <v>960</v>
      </c>
      <c r="H50" s="33">
        <f t="shared" si="1"/>
        <v>0</v>
      </c>
      <c r="I50" s="33">
        <v>960</v>
      </c>
      <c r="J50" s="17"/>
    </row>
    <row r="51" spans="1:10" ht="17.25" x14ac:dyDescent="0.3">
      <c r="A51" s="74" t="s">
        <v>15</v>
      </c>
      <c r="B51" s="75"/>
      <c r="C51" s="75"/>
      <c r="D51" s="75"/>
      <c r="E51" s="32"/>
      <c r="F51" s="32"/>
      <c r="G51" s="33"/>
      <c r="H51" s="33">
        <f>SUM(H41:H50)</f>
        <v>0</v>
      </c>
      <c r="I51" s="36"/>
      <c r="J51" s="17"/>
    </row>
    <row r="52" spans="1:10" ht="18" x14ac:dyDescent="0.15">
      <c r="A52" s="18">
        <v>6</v>
      </c>
      <c r="B52" s="19" t="s">
        <v>116</v>
      </c>
      <c r="C52" s="20"/>
      <c r="D52" s="20"/>
      <c r="E52" s="21"/>
      <c r="F52" s="21"/>
      <c r="G52" s="22"/>
      <c r="H52" s="22"/>
      <c r="I52" s="23"/>
      <c r="J52" s="9"/>
    </row>
    <row r="53" spans="1:10" ht="29.45" customHeight="1" x14ac:dyDescent="0.15">
      <c r="A53" s="28" t="s">
        <v>74</v>
      </c>
      <c r="B53" s="51" t="s">
        <v>66</v>
      </c>
      <c r="C53" s="30" t="s">
        <v>43</v>
      </c>
      <c r="D53" s="31" t="s">
        <v>61</v>
      </c>
      <c r="E53" s="58">
        <v>1</v>
      </c>
      <c r="F53" s="58">
        <v>0</v>
      </c>
      <c r="G53" s="59">
        <v>2800</v>
      </c>
      <c r="H53" s="59">
        <f t="shared" ref="H53:H59" si="2">G53*E53*F53</f>
        <v>0</v>
      </c>
      <c r="I53" s="61">
        <v>2800</v>
      </c>
      <c r="J53" s="16"/>
    </row>
    <row r="54" spans="1:10" ht="22.5" customHeight="1" x14ac:dyDescent="0.15">
      <c r="A54" s="28" t="s">
        <v>75</v>
      </c>
      <c r="B54" s="35" t="s">
        <v>45</v>
      </c>
      <c r="C54" s="30" t="s">
        <v>55</v>
      </c>
      <c r="D54" s="31" t="s">
        <v>44</v>
      </c>
      <c r="E54" s="62">
        <v>1</v>
      </c>
      <c r="F54" s="58">
        <v>0</v>
      </c>
      <c r="G54" s="60">
        <v>800</v>
      </c>
      <c r="H54" s="59">
        <f t="shared" si="2"/>
        <v>0</v>
      </c>
      <c r="I54" s="61">
        <v>800</v>
      </c>
      <c r="J54" s="16"/>
    </row>
    <row r="55" spans="1:10" ht="17.25" x14ac:dyDescent="0.15">
      <c r="A55" s="28" t="s">
        <v>76</v>
      </c>
      <c r="B55" s="51" t="s">
        <v>46</v>
      </c>
      <c r="C55" s="30" t="s">
        <v>117</v>
      </c>
      <c r="D55" s="31" t="s">
        <v>47</v>
      </c>
      <c r="E55" s="62">
        <v>60</v>
      </c>
      <c r="F55" s="58">
        <v>0</v>
      </c>
      <c r="G55" s="60">
        <v>250</v>
      </c>
      <c r="H55" s="59">
        <f t="shared" si="2"/>
        <v>0</v>
      </c>
      <c r="I55" s="61">
        <v>250</v>
      </c>
      <c r="J55" s="17"/>
    </row>
    <row r="56" spans="1:10" ht="17.25" x14ac:dyDescent="0.15">
      <c r="A56" s="28" t="s">
        <v>77</v>
      </c>
      <c r="B56" s="51" t="s">
        <v>48</v>
      </c>
      <c r="C56" s="30" t="s">
        <v>56</v>
      </c>
      <c r="D56" s="31" t="s">
        <v>44</v>
      </c>
      <c r="E56" s="62">
        <v>1</v>
      </c>
      <c r="F56" s="58">
        <v>0</v>
      </c>
      <c r="G56" s="60">
        <v>1000</v>
      </c>
      <c r="H56" s="59">
        <f t="shared" si="2"/>
        <v>0</v>
      </c>
      <c r="I56" s="61">
        <v>1000</v>
      </c>
      <c r="J56" s="17"/>
    </row>
    <row r="57" spans="1:10" ht="17.25" x14ac:dyDescent="0.15">
      <c r="A57" s="28" t="s">
        <v>78</v>
      </c>
      <c r="B57" s="29" t="s">
        <v>79</v>
      </c>
      <c r="C57" s="30" t="s">
        <v>49</v>
      </c>
      <c r="D57" s="31" t="s">
        <v>44</v>
      </c>
      <c r="E57" s="62">
        <v>1</v>
      </c>
      <c r="F57" s="58">
        <v>0</v>
      </c>
      <c r="G57" s="60">
        <v>1000</v>
      </c>
      <c r="H57" s="59">
        <f t="shared" si="2"/>
        <v>0</v>
      </c>
      <c r="I57" s="61">
        <v>1000</v>
      </c>
      <c r="J57" s="17"/>
    </row>
    <row r="58" spans="1:10" ht="17.25" x14ac:dyDescent="0.15">
      <c r="A58" s="28" t="s">
        <v>80</v>
      </c>
      <c r="B58" s="52" t="s">
        <v>50</v>
      </c>
      <c r="C58" s="30" t="s">
        <v>51</v>
      </c>
      <c r="D58" s="31" t="s">
        <v>44</v>
      </c>
      <c r="E58" s="62">
        <v>1</v>
      </c>
      <c r="F58" s="58">
        <v>0</v>
      </c>
      <c r="G58" s="60">
        <v>1050</v>
      </c>
      <c r="H58" s="59">
        <f t="shared" si="2"/>
        <v>0</v>
      </c>
      <c r="I58" s="61">
        <v>1050</v>
      </c>
      <c r="J58" s="17"/>
    </row>
    <row r="59" spans="1:10" ht="17.25" x14ac:dyDescent="0.15">
      <c r="A59" s="28" t="s">
        <v>81</v>
      </c>
      <c r="B59" s="52" t="s">
        <v>52</v>
      </c>
      <c r="C59" s="30" t="s">
        <v>53</v>
      </c>
      <c r="D59" s="31" t="s">
        <v>67</v>
      </c>
      <c r="E59" s="62">
        <v>25</v>
      </c>
      <c r="F59" s="58">
        <v>0</v>
      </c>
      <c r="G59" s="61">
        <v>580</v>
      </c>
      <c r="H59" s="59">
        <f t="shared" si="2"/>
        <v>0</v>
      </c>
      <c r="I59" s="61">
        <v>580</v>
      </c>
      <c r="J59" s="17"/>
    </row>
    <row r="60" spans="1:10" ht="17.25" x14ac:dyDescent="0.3">
      <c r="A60" s="74" t="s">
        <v>15</v>
      </c>
      <c r="B60" s="75"/>
      <c r="C60" s="75"/>
      <c r="D60" s="75"/>
      <c r="E60" s="32"/>
      <c r="F60" s="32"/>
      <c r="G60" s="33"/>
      <c r="H60" s="33">
        <f>SUM(H53:H59)</f>
        <v>0</v>
      </c>
      <c r="I60" s="36"/>
      <c r="J60" s="17"/>
    </row>
    <row r="61" spans="1:10" ht="18" x14ac:dyDescent="0.15">
      <c r="A61" s="18">
        <v>7</v>
      </c>
      <c r="B61" s="19" t="s">
        <v>39</v>
      </c>
      <c r="C61" s="20"/>
      <c r="D61" s="20"/>
      <c r="E61" s="21"/>
      <c r="F61" s="21"/>
      <c r="G61" s="22"/>
      <c r="H61" s="22"/>
      <c r="I61" s="23"/>
      <c r="J61" s="9"/>
    </row>
    <row r="62" spans="1:10" ht="19.5" customHeight="1" x14ac:dyDescent="0.15">
      <c r="A62" s="28" t="s">
        <v>71</v>
      </c>
      <c r="B62" s="35" t="s">
        <v>22</v>
      </c>
      <c r="C62" s="30" t="s">
        <v>70</v>
      </c>
      <c r="D62" s="31" t="s">
        <v>24</v>
      </c>
      <c r="E62" s="32">
        <v>40</v>
      </c>
      <c r="F62" s="32">
        <v>1</v>
      </c>
      <c r="G62" s="33">
        <v>223</v>
      </c>
      <c r="H62" s="33">
        <f>G62*E62*F62</f>
        <v>8920</v>
      </c>
      <c r="I62" s="34">
        <v>223</v>
      </c>
      <c r="J62" s="16"/>
    </row>
    <row r="63" spans="1:10" ht="17.25" x14ac:dyDescent="0.15">
      <c r="A63" s="28" t="s">
        <v>72</v>
      </c>
      <c r="B63" s="51" t="s">
        <v>68</v>
      </c>
      <c r="C63" s="30" t="s">
        <v>69</v>
      </c>
      <c r="D63" s="31" t="s">
        <v>24</v>
      </c>
      <c r="E63" s="32">
        <v>6</v>
      </c>
      <c r="F63" s="32">
        <v>1</v>
      </c>
      <c r="G63" s="33">
        <v>223</v>
      </c>
      <c r="H63" s="33">
        <f>G63*E63*F63</f>
        <v>1338</v>
      </c>
      <c r="I63" s="33">
        <v>223</v>
      </c>
      <c r="J63" s="17"/>
    </row>
    <row r="64" spans="1:10" ht="17.25" x14ac:dyDescent="0.15">
      <c r="A64" s="66" t="s">
        <v>121</v>
      </c>
      <c r="B64" s="51" t="s">
        <v>124</v>
      </c>
      <c r="C64" s="30" t="s">
        <v>126</v>
      </c>
      <c r="D64" s="31" t="s">
        <v>122</v>
      </c>
      <c r="E64" s="32">
        <v>160</v>
      </c>
      <c r="F64" s="32">
        <v>1</v>
      </c>
      <c r="G64" s="33">
        <v>223</v>
      </c>
      <c r="H64" s="33">
        <f>G64*E64*F64</f>
        <v>35680</v>
      </c>
      <c r="I64" s="33">
        <v>223</v>
      </c>
      <c r="J64" s="17"/>
    </row>
    <row r="65" spans="1:10" ht="17.25" x14ac:dyDescent="0.15">
      <c r="A65" s="28"/>
      <c r="B65" s="29"/>
      <c r="C65" s="30"/>
      <c r="D65" s="31"/>
      <c r="E65" s="32"/>
      <c r="F65" s="32"/>
      <c r="G65" s="33"/>
      <c r="H65" s="33">
        <f>G65*E65*F65</f>
        <v>0</v>
      </c>
      <c r="I65" s="33"/>
      <c r="J65" s="17"/>
    </row>
    <row r="66" spans="1:10" ht="17.25" x14ac:dyDescent="0.3">
      <c r="A66" s="74" t="s">
        <v>15</v>
      </c>
      <c r="B66" s="75"/>
      <c r="C66" s="75"/>
      <c r="D66" s="75"/>
      <c r="E66" s="32"/>
      <c r="F66" s="32"/>
      <c r="G66" s="33"/>
      <c r="H66" s="33">
        <f>SUM(H62:H65)</f>
        <v>45938</v>
      </c>
      <c r="I66" s="36"/>
      <c r="J66" s="17"/>
    </row>
    <row r="67" spans="1:10" ht="17.25" x14ac:dyDescent="0.3">
      <c r="A67" s="74" t="s">
        <v>54</v>
      </c>
      <c r="B67" s="75"/>
      <c r="C67" s="75"/>
      <c r="D67" s="75"/>
      <c r="E67" s="32"/>
      <c r="F67" s="32"/>
      <c r="G67" s="33"/>
      <c r="H67" s="33">
        <f>H66+H60+H51+H39+H33+H26+H19</f>
        <v>68438</v>
      </c>
      <c r="I67" s="36"/>
      <c r="J67" s="17"/>
    </row>
    <row r="68" spans="1:10" ht="18" x14ac:dyDescent="0.15">
      <c r="A68" s="37">
        <v>8</v>
      </c>
      <c r="B68" s="38" t="s">
        <v>16</v>
      </c>
      <c r="C68" s="42">
        <v>0.06</v>
      </c>
      <c r="D68" s="38"/>
      <c r="E68" s="21"/>
      <c r="F68" s="21"/>
      <c r="G68" s="22"/>
      <c r="H68" s="22"/>
      <c r="I68" s="23"/>
      <c r="J68" s="9"/>
    </row>
    <row r="69" spans="1:10" ht="17.25" x14ac:dyDescent="0.15">
      <c r="A69" s="71" t="s">
        <v>15</v>
      </c>
      <c r="B69" s="71"/>
      <c r="C69" s="71"/>
      <c r="D69" s="71"/>
      <c r="E69" s="39"/>
      <c r="F69" s="39"/>
      <c r="G69" s="40"/>
      <c r="H69" s="41">
        <f>H67*6%</f>
        <v>4106.28</v>
      </c>
      <c r="I69" s="41"/>
      <c r="J69" s="9"/>
    </row>
    <row r="70" spans="1:10" ht="18" x14ac:dyDescent="0.15">
      <c r="A70" s="68"/>
      <c r="B70" s="68"/>
      <c r="C70" s="68"/>
      <c r="D70" s="68"/>
      <c r="E70" s="21"/>
      <c r="F70" s="21"/>
      <c r="G70" s="22"/>
      <c r="H70" s="22"/>
      <c r="I70" s="23"/>
      <c r="J70" s="9"/>
    </row>
    <row r="71" spans="1:10" ht="18" x14ac:dyDescent="0.15">
      <c r="A71" s="67" t="s">
        <v>17</v>
      </c>
      <c r="B71" s="67"/>
      <c r="C71" s="67"/>
      <c r="D71" s="67"/>
      <c r="E71" s="39"/>
      <c r="F71" s="39"/>
      <c r="G71" s="40"/>
      <c r="H71" s="34">
        <f>H67+H69</f>
        <v>72544.28</v>
      </c>
      <c r="I71" s="34"/>
      <c r="J71" s="9"/>
    </row>
    <row r="72" spans="1:10" ht="17.25" x14ac:dyDescent="0.15">
      <c r="A72" s="4"/>
      <c r="B72" s="4"/>
      <c r="C72" s="5"/>
      <c r="D72" s="4"/>
      <c r="E72" s="1"/>
      <c r="F72" s="1"/>
      <c r="G72" s="2"/>
      <c r="H72" s="2"/>
      <c r="I72" s="3"/>
    </row>
  </sheetData>
  <mergeCells count="21">
    <mergeCell ref="A1:C1"/>
    <mergeCell ref="A33:D33"/>
    <mergeCell ref="B41:B45"/>
    <mergeCell ref="B46:B50"/>
    <mergeCell ref="A46:A50"/>
    <mergeCell ref="A41:A45"/>
    <mergeCell ref="A26:D26"/>
    <mergeCell ref="A71:D71"/>
    <mergeCell ref="A70:D70"/>
    <mergeCell ref="A14:C14"/>
    <mergeCell ref="E14:I14"/>
    <mergeCell ref="A69:D69"/>
    <mergeCell ref="B15:C15"/>
    <mergeCell ref="A39:D39"/>
    <mergeCell ref="A67:D67"/>
    <mergeCell ref="A66:D66"/>
    <mergeCell ref="B29:B31"/>
    <mergeCell ref="A29:A31"/>
    <mergeCell ref="A60:D60"/>
    <mergeCell ref="A51:D51"/>
    <mergeCell ref="A19:D19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2020-04-21T07:37:28Z</dcterms:modified>
</cp:coreProperties>
</file>