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filterPrivacy="1" defaultThemeVersion="124226"/>
  <xr:revisionPtr revIDLastSave="0" documentId="13_ncr:1_{E1F9CC34-67CF-4A5D-BAAE-ACA05A07941A}" xr6:coauthVersionLast="44" xr6:coauthVersionMax="44" xr10:uidLastSave="{00000000-0000-0000-0000-000000000000}"/>
  <bookViews>
    <workbookView xWindow="-110" yWindow="-110" windowWidth="19420" windowHeight="10560" xr2:uid="{00000000-000D-0000-FFFF-FFFF00000000}"/>
  </bookViews>
  <sheets>
    <sheet name="报价" sheetId="2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94" i="2" l="1"/>
  <c r="I67" i="2"/>
  <c r="I66" i="2"/>
  <c r="I65" i="2"/>
  <c r="I64" i="2"/>
  <c r="I63" i="2"/>
  <c r="I62" i="2"/>
  <c r="I61" i="2"/>
  <c r="I60" i="2"/>
  <c r="I59" i="2"/>
  <c r="I58" i="2"/>
  <c r="I57" i="2"/>
  <c r="I56" i="2"/>
  <c r="I55" i="2"/>
  <c r="I54" i="2"/>
  <c r="I53" i="2"/>
  <c r="I52" i="2"/>
  <c r="I51" i="2"/>
  <c r="I37" i="2"/>
  <c r="I38" i="2"/>
  <c r="I39" i="2"/>
  <c r="I40" i="2"/>
  <c r="I41" i="2"/>
  <c r="I42" i="2"/>
  <c r="I43" i="2"/>
  <c r="I44" i="2"/>
  <c r="I45" i="2"/>
  <c r="I46" i="2"/>
  <c r="I47" i="2"/>
  <c r="I48" i="2"/>
  <c r="I32" i="2"/>
  <c r="I36" i="2"/>
  <c r="I35" i="2"/>
  <c r="C7" i="2" l="1"/>
  <c r="I68" i="2"/>
  <c r="I69" i="2"/>
  <c r="I70" i="2" l="1"/>
  <c r="D7" i="2" s="1"/>
  <c r="I34" i="2"/>
  <c r="I33" i="2"/>
  <c r="C11" i="2" l="1"/>
  <c r="I21" i="2"/>
  <c r="I19" i="2"/>
  <c r="I20" i="2"/>
  <c r="I18" i="2"/>
  <c r="I95" i="2" l="1"/>
  <c r="C8" i="2"/>
  <c r="C6" i="2"/>
  <c r="I91" i="2"/>
  <c r="I90" i="2"/>
  <c r="I73" i="2"/>
  <c r="I74" i="2"/>
  <c r="I75" i="2"/>
  <c r="I27" i="2"/>
  <c r="I28" i="2"/>
  <c r="I29" i="2"/>
  <c r="I30" i="2"/>
  <c r="I31" i="2"/>
  <c r="I22" i="2"/>
  <c r="I23" i="2"/>
  <c r="I24" i="2" s="1"/>
  <c r="D11" i="2" l="1"/>
  <c r="I92" i="2"/>
  <c r="I82" i="2"/>
  <c r="I72" i="2" l="1"/>
  <c r="I76" i="2" s="1"/>
  <c r="D8" i="2" l="1"/>
  <c r="C9" i="2"/>
  <c r="C10" i="2"/>
  <c r="I79" i="2"/>
  <c r="I80" i="2"/>
  <c r="I81" i="2"/>
  <c r="I83" i="2"/>
  <c r="I84" i="2"/>
  <c r="I85" i="2"/>
  <c r="I86" i="2"/>
  <c r="I87" i="2"/>
  <c r="I78" i="2"/>
  <c r="I88" i="2" l="1"/>
  <c r="D10" i="2"/>
  <c r="I26" i="2"/>
  <c r="I49" i="2" s="1"/>
  <c r="D5" i="2"/>
  <c r="D9" i="2" l="1"/>
  <c r="I96" i="2"/>
  <c r="C5" i="2"/>
  <c r="D6" i="2" l="1"/>
  <c r="I98" i="2"/>
  <c r="D12" i="2" s="1"/>
  <c r="D13" i="2" s="1"/>
  <c r="I100" i="2" l="1"/>
</calcChain>
</file>

<file path=xl/sharedStrings.xml><?xml version="1.0" encoding="utf-8"?>
<sst xmlns="http://schemas.openxmlformats.org/spreadsheetml/2006/main" count="221" uniqueCount="173">
  <si>
    <t>项目描述</t>
    <phoneticPr fontId="4" type="noConversion"/>
  </si>
  <si>
    <t>单位</t>
    <phoneticPr fontId="8" type="noConversion"/>
  </si>
  <si>
    <t>数量</t>
    <phoneticPr fontId="8" type="noConversion"/>
  </si>
  <si>
    <t>次数</t>
    <phoneticPr fontId="8" type="noConversion"/>
  </si>
  <si>
    <t>单价</t>
    <phoneticPr fontId="8" type="noConversion"/>
  </si>
  <si>
    <t>Total(RMB)</t>
    <phoneticPr fontId="8" type="noConversion"/>
  </si>
  <si>
    <t>备注</t>
    <phoneticPr fontId="8" type="noConversion"/>
  </si>
  <si>
    <t>小计</t>
    <phoneticPr fontId="4" type="noConversion"/>
  </si>
  <si>
    <t>税费</t>
    <phoneticPr fontId="8" type="noConversion"/>
  </si>
  <si>
    <t>合计</t>
    <phoneticPr fontId="6" type="noConversion"/>
  </si>
  <si>
    <t>总计</t>
    <phoneticPr fontId="4" type="noConversion"/>
  </si>
  <si>
    <t>Item</t>
  </si>
  <si>
    <t>Descripation描述</t>
  </si>
  <si>
    <t>Agency:</t>
    <phoneticPr fontId="8" type="noConversion"/>
  </si>
  <si>
    <t>上海麦田公共关系咨询有限公司</t>
    <phoneticPr fontId="8" type="noConversion"/>
  </si>
  <si>
    <t>报价</t>
    <phoneticPr fontId="8" type="noConversion"/>
  </si>
  <si>
    <t>税TAX</t>
    <phoneticPr fontId="8" type="noConversion"/>
  </si>
  <si>
    <t>Total Amount</t>
    <phoneticPr fontId="8" type="noConversion"/>
  </si>
  <si>
    <t xml:space="preserve">Item  </t>
  </si>
  <si>
    <t>报价明细表 Quotation Breakdown</t>
  </si>
  <si>
    <t>筛查车租赁</t>
    <phoneticPr fontId="6" type="noConversion"/>
  </si>
  <si>
    <t>天</t>
    <phoneticPr fontId="6" type="noConversion"/>
  </si>
  <si>
    <t>套</t>
  </si>
  <si>
    <t>个</t>
  </si>
  <si>
    <t>KV设计</t>
  </si>
  <si>
    <t>slogan</t>
  </si>
  <si>
    <t>文案</t>
    <phoneticPr fontId="6" type="noConversion"/>
  </si>
  <si>
    <t>小时</t>
    <phoneticPr fontId="6" type="noConversion"/>
  </si>
  <si>
    <t>1-1</t>
    <phoneticPr fontId="8" type="noConversion"/>
  </si>
  <si>
    <t>视频脚本撰写</t>
  </si>
  <si>
    <t>根据客户要求撰写视频脚本</t>
  </si>
  <si>
    <t>根据创意脚本，对已经存在的素材进行剪辑、处理、拼接、合成</t>
  </si>
  <si>
    <t>视频渲染输出</t>
  </si>
  <si>
    <t>视频文件编辑/视频较色</t>
  </si>
  <si>
    <t>配音</t>
  </si>
  <si>
    <t>音乐音效</t>
  </si>
  <si>
    <t>对提供的视频进行音效配乐</t>
  </si>
  <si>
    <t>字幕</t>
  </si>
  <si>
    <t>后期合成</t>
  </si>
  <si>
    <t>整合视频文件, 输出对应格式文件</t>
  </si>
  <si>
    <t>分钟</t>
  </si>
  <si>
    <t>小时</t>
  </si>
  <si>
    <t>秒</t>
  </si>
  <si>
    <t>专业配音</t>
    <phoneticPr fontId="6" type="noConversion"/>
  </si>
  <si>
    <t>版权图片购买</t>
    <phoneticPr fontId="6" type="noConversion"/>
  </si>
  <si>
    <t>个</t>
    <phoneticPr fontId="6" type="noConversion"/>
  </si>
  <si>
    <t>调节视频特效、亮度,对比度,饱和度等</t>
    <phoneticPr fontId="6" type="noConversion"/>
  </si>
  <si>
    <t>MG动画制作</t>
    <phoneticPr fontId="6" type="noConversion"/>
  </si>
  <si>
    <t>秒</t>
    <phoneticPr fontId="6" type="noConversion"/>
  </si>
  <si>
    <t>手绘动画制作</t>
    <phoneticPr fontId="6" type="noConversion"/>
  </si>
  <si>
    <t>公益宣传片</t>
    <phoneticPr fontId="6" type="noConversion"/>
  </si>
  <si>
    <t>创意设计</t>
    <phoneticPr fontId="6" type="noConversion"/>
  </si>
  <si>
    <t>中国肺癌防治策略方案</t>
    <phoneticPr fontId="6" type="noConversion"/>
  </si>
  <si>
    <t>物联网肺癌筛查车规划</t>
    <phoneticPr fontId="6" type="noConversion"/>
  </si>
  <si>
    <t>物联网项目启动整日内容规划</t>
    <phoneticPr fontId="6" type="noConversion"/>
  </si>
  <si>
    <t>肺癌风险问卷</t>
    <phoneticPr fontId="6" type="noConversion"/>
  </si>
  <si>
    <t>医学服务</t>
    <phoneticPr fontId="6" type="noConversion"/>
  </si>
  <si>
    <t>小时</t>
    <phoneticPr fontId="6" type="noConversion"/>
  </si>
  <si>
    <t>icon设计</t>
    <phoneticPr fontId="6" type="noConversion"/>
  </si>
  <si>
    <t>个</t>
    <phoneticPr fontId="6" type="noConversion"/>
  </si>
  <si>
    <t>标志动作设计</t>
    <phoneticPr fontId="6" type="noConversion"/>
  </si>
  <si>
    <t>1-2</t>
    <phoneticPr fontId="6" type="noConversion"/>
  </si>
  <si>
    <t>1-3</t>
    <phoneticPr fontId="6" type="noConversion"/>
  </si>
  <si>
    <t>1-4</t>
    <phoneticPr fontId="6" type="noConversion"/>
  </si>
  <si>
    <t>个</t>
    <phoneticPr fontId="6" type="noConversion"/>
  </si>
  <si>
    <t>2-1</t>
    <phoneticPr fontId="6" type="noConversion"/>
  </si>
  <si>
    <t>2-2</t>
    <phoneticPr fontId="6" type="noConversion"/>
  </si>
  <si>
    <t>2-3</t>
    <phoneticPr fontId="6" type="noConversion"/>
  </si>
  <si>
    <t>2-4</t>
    <phoneticPr fontId="6" type="noConversion"/>
  </si>
  <si>
    <t>2-5</t>
    <phoneticPr fontId="6" type="noConversion"/>
  </si>
  <si>
    <t>2-6</t>
    <phoneticPr fontId="6" type="noConversion"/>
  </si>
  <si>
    <t>小时</t>
    <phoneticPr fontId="6" type="noConversion"/>
  </si>
  <si>
    <t>页面设计，8P</t>
    <phoneticPr fontId="6" type="noConversion"/>
  </si>
  <si>
    <t>页</t>
    <phoneticPr fontId="6" type="noConversion"/>
  </si>
  <si>
    <t>6天</t>
    <phoneticPr fontId="6" type="noConversion"/>
  </si>
  <si>
    <t>筛查车包装设计</t>
    <phoneticPr fontId="6" type="noConversion"/>
  </si>
  <si>
    <t>筛查车租赁</t>
    <phoneticPr fontId="6" type="noConversion"/>
  </si>
  <si>
    <t>项目策划</t>
    <phoneticPr fontId="6" type="noConversion"/>
  </si>
  <si>
    <t>流程管理，患者教育内容，AI智能读片方案</t>
    <phoneticPr fontId="6" type="noConversion"/>
  </si>
  <si>
    <t>2-7</t>
    <phoneticPr fontId="6" type="noConversion"/>
  </si>
  <si>
    <t>5-1</t>
    <phoneticPr fontId="8" type="noConversion"/>
  </si>
  <si>
    <t>筛查车沟通</t>
    <phoneticPr fontId="6" type="noConversion"/>
  </si>
  <si>
    <t>2019阿斯利康肺癌筛查车公益项目发布会</t>
    <phoneticPr fontId="8" type="noConversion"/>
  </si>
  <si>
    <t>小时</t>
    <phoneticPr fontId="6" type="noConversion"/>
  </si>
  <si>
    <t>小时</t>
    <phoneticPr fontId="6" type="noConversion"/>
  </si>
  <si>
    <t>包括车内设备参观互动流程制定，多方沟通，策略经理</t>
    <phoneticPr fontId="6" type="noConversion"/>
  </si>
  <si>
    <t>套</t>
    <phoneticPr fontId="6" type="noConversion"/>
  </si>
  <si>
    <t>客户经理，项目沟通</t>
    <phoneticPr fontId="6" type="noConversion"/>
  </si>
  <si>
    <t>税</t>
    <phoneticPr fontId="6" type="noConversion"/>
  </si>
  <si>
    <t>包括1个筛查车解说词、5个领导致辞稿、1个串词，5个海报展示文案</t>
    <phoneticPr fontId="6" type="noConversion"/>
  </si>
  <si>
    <t>医学总监，大数据分析，医学内容查询和整理</t>
    <phoneticPr fontId="6" type="noConversion"/>
  </si>
  <si>
    <t>策略经理，策略制定，流程制定</t>
    <phoneticPr fontId="6" type="noConversion"/>
  </si>
  <si>
    <t>从无到有的设计</t>
    <phoneticPr fontId="6" type="noConversion"/>
  </si>
  <si>
    <t>个</t>
    <phoneticPr fontId="6" type="noConversion"/>
  </si>
  <si>
    <t>个</t>
    <phoneticPr fontId="6" type="noConversion"/>
  </si>
  <si>
    <t>个</t>
    <phoneticPr fontId="6" type="noConversion"/>
  </si>
  <si>
    <t>海报设计，5个</t>
    <phoneticPr fontId="6" type="noConversion"/>
  </si>
  <si>
    <t>创新中心墙贴设计</t>
    <phoneticPr fontId="6" type="noConversion"/>
  </si>
  <si>
    <t>2面墙，三大筛查场景-医院、体检机构、筛查车画面制作</t>
    <phoneticPr fontId="6" type="noConversion"/>
  </si>
  <si>
    <t>医学经理撰写，包括前期文献收集，整理，问卷撰写等</t>
    <phoneticPr fontId="6" type="noConversion"/>
  </si>
  <si>
    <t>物料制作</t>
    <phoneticPr fontId="6" type="noConversion"/>
  </si>
  <si>
    <t>小时</t>
    <phoneticPr fontId="6" type="noConversion"/>
  </si>
  <si>
    <t>视频初剪</t>
    <phoneticPr fontId="6" type="noConversion"/>
  </si>
  <si>
    <t>视频二次剪辑</t>
    <phoneticPr fontId="6" type="noConversion"/>
  </si>
  <si>
    <t>根据视频初稿剪辑修改制作</t>
    <phoneticPr fontId="6" type="noConversion"/>
  </si>
  <si>
    <t>小时</t>
    <phoneticPr fontId="6" type="noConversion"/>
  </si>
  <si>
    <t>页面开发，技术开发人员</t>
    <phoneticPr fontId="6" type="noConversion"/>
  </si>
  <si>
    <t>吉祥物立牌设计，2个</t>
    <phoneticPr fontId="6" type="noConversion"/>
  </si>
  <si>
    <t>巡游KT板，1个</t>
    <phoneticPr fontId="6" type="noConversion"/>
  </si>
  <si>
    <t>邀请函，1个</t>
    <phoneticPr fontId="6" type="noConversion"/>
  </si>
  <si>
    <t>日程展架，1个</t>
    <phoneticPr fontId="6" type="noConversion"/>
  </si>
  <si>
    <t>签到背板设计，1个</t>
    <phoneticPr fontId="6" type="noConversion"/>
  </si>
  <si>
    <t>宣传单页，1个</t>
    <phoneticPr fontId="6" type="noConversion"/>
  </si>
  <si>
    <t>个</t>
    <phoneticPr fontId="6" type="noConversion"/>
  </si>
  <si>
    <t>个</t>
    <phoneticPr fontId="6" type="noConversion"/>
  </si>
  <si>
    <t>会议延展设计</t>
    <phoneticPr fontId="6" type="noConversion"/>
  </si>
  <si>
    <t>面</t>
  </si>
  <si>
    <t>面</t>
    <phoneticPr fontId="6" type="noConversion"/>
  </si>
  <si>
    <t>车内海报设计，1个</t>
    <phoneticPr fontId="6" type="noConversion"/>
  </si>
  <si>
    <t>车内口号贴，4个</t>
    <phoneticPr fontId="6" type="noConversion"/>
  </si>
  <si>
    <t>扩展门贴，2个</t>
    <phoneticPr fontId="6" type="noConversion"/>
  </si>
  <si>
    <t>车厢内后贴，2个</t>
    <phoneticPr fontId="6" type="noConversion"/>
  </si>
  <si>
    <t>汽车车尾贴（图），1个</t>
    <phoneticPr fontId="6" type="noConversion"/>
  </si>
  <si>
    <t>汽车车尾贴（字），1个</t>
    <phoneticPr fontId="6" type="noConversion"/>
  </si>
  <si>
    <t>车头LOGO，4种样子</t>
    <phoneticPr fontId="6" type="noConversion"/>
  </si>
  <si>
    <t>会议延展物料</t>
    <phoneticPr fontId="6" type="noConversion"/>
  </si>
  <si>
    <t>筛查车包装物料</t>
    <phoneticPr fontId="6" type="noConversion"/>
  </si>
  <si>
    <t>运输费</t>
    <phoneticPr fontId="6" type="noConversion"/>
  </si>
  <si>
    <t>创新中心墙贴</t>
    <phoneticPr fontId="6" type="noConversion"/>
  </si>
  <si>
    <t>张</t>
    <phoneticPr fontId="6" type="noConversion"/>
  </si>
  <si>
    <t>异形即时贴</t>
    <phoneticPr fontId="6" type="noConversion"/>
  </si>
  <si>
    <t>ICON、标识</t>
    <phoneticPr fontId="6" type="noConversion"/>
  </si>
  <si>
    <t>张</t>
    <phoneticPr fontId="6" type="noConversion"/>
  </si>
  <si>
    <t>次</t>
    <phoneticPr fontId="6" type="noConversion"/>
  </si>
  <si>
    <t>3-1</t>
    <phoneticPr fontId="6" type="noConversion"/>
  </si>
  <si>
    <t>3-2</t>
    <phoneticPr fontId="6" type="noConversion"/>
  </si>
  <si>
    <t>3-3</t>
    <phoneticPr fontId="6" type="noConversion"/>
  </si>
  <si>
    <t>3-4</t>
    <phoneticPr fontId="6" type="noConversion"/>
  </si>
  <si>
    <t>3-5</t>
    <phoneticPr fontId="8" type="noConversion"/>
  </si>
  <si>
    <t>车身贴，2面</t>
    <phoneticPr fontId="6" type="noConversion"/>
  </si>
  <si>
    <t>车头车贴，1面</t>
    <phoneticPr fontId="6" type="noConversion"/>
  </si>
  <si>
    <t>车身异形门头，2套</t>
    <phoneticPr fontId="6" type="noConversion"/>
  </si>
  <si>
    <t>签到背板1个，快幕秀，2.3*3M</t>
    <phoneticPr fontId="6" type="noConversion"/>
  </si>
  <si>
    <t>宣传单页，A4</t>
    <phoneticPr fontId="6" type="noConversion"/>
  </si>
  <si>
    <t>日程展架，1个，1.2*2M</t>
    <phoneticPr fontId="6" type="noConversion"/>
  </si>
  <si>
    <t>巡游KT板，1个，30*40CM，加杆子，KT板</t>
    <phoneticPr fontId="6" type="noConversion"/>
  </si>
  <si>
    <t>车内海报，5张，0.56H*0.96，写真背胶</t>
    <phoneticPr fontId="6" type="noConversion"/>
  </si>
  <si>
    <t>车内口号贴，4个，0.5*0.8M，可转移车贴</t>
    <phoneticPr fontId="6" type="noConversion"/>
  </si>
  <si>
    <t>扩展门贴，2个，1.4M高</t>
    <phoneticPr fontId="6" type="noConversion"/>
  </si>
  <si>
    <t>车厢内后贴，2个，0.6M高</t>
    <phoneticPr fontId="6" type="noConversion"/>
  </si>
  <si>
    <t>汽车车尾贴（图），1个，0.5M，可转移车贴</t>
    <phoneticPr fontId="6" type="noConversion"/>
  </si>
  <si>
    <t>汽车车尾贴（字），1个，0.6*1.2M，可转移车贴</t>
    <phoneticPr fontId="6" type="noConversion"/>
  </si>
  <si>
    <t>海报，5个，0.56H*0.96，写真背胶</t>
    <phoneticPr fontId="6" type="noConversion"/>
  </si>
  <si>
    <t>吉祥物立牌，2个,2M高</t>
    <phoneticPr fontId="6" type="noConversion"/>
  </si>
  <si>
    <t>4-1</t>
    <phoneticPr fontId="6" type="noConversion"/>
  </si>
  <si>
    <t>4-2</t>
    <phoneticPr fontId="6" type="noConversion"/>
  </si>
  <si>
    <t>5-1</t>
    <phoneticPr fontId="8" type="noConversion"/>
  </si>
  <si>
    <t>5-2</t>
    <phoneticPr fontId="6" type="noConversion"/>
  </si>
  <si>
    <t>5-3</t>
    <phoneticPr fontId="6" type="noConversion"/>
  </si>
  <si>
    <t>5-4</t>
    <phoneticPr fontId="6" type="noConversion"/>
  </si>
  <si>
    <t>5-5</t>
    <phoneticPr fontId="6" type="noConversion"/>
  </si>
  <si>
    <t>5-6</t>
    <phoneticPr fontId="6" type="noConversion"/>
  </si>
  <si>
    <t>5-7</t>
    <phoneticPr fontId="6" type="noConversion"/>
  </si>
  <si>
    <t>5-8</t>
    <phoneticPr fontId="6" type="noConversion"/>
  </si>
  <si>
    <t>5-9</t>
    <phoneticPr fontId="6" type="noConversion"/>
  </si>
  <si>
    <t>5-10</t>
    <phoneticPr fontId="6" type="noConversion"/>
  </si>
  <si>
    <t>项目管理</t>
    <phoneticPr fontId="6" type="noConversion"/>
  </si>
  <si>
    <t>客户经理，车上设备沟通确认，如CT机、电脑等</t>
    <phoneticPr fontId="6" type="noConversion"/>
  </si>
  <si>
    <t>客户经理1人，项目相关所有客户沟通，进度跟进</t>
    <phoneticPr fontId="6" type="noConversion"/>
  </si>
  <si>
    <t>项目沟通管理</t>
  </si>
  <si>
    <t>7-1</t>
  </si>
  <si>
    <t>医学总监</t>
    <phoneticPr fontId="6" type="noConversion"/>
  </si>
  <si>
    <t>专家细节沟通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</si>
</sst>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 * #,##0.00_ ;_ * \-#,##0.00_ ;_ * &quot;-&quot;??_ ;_ @_ "/>
    <numFmt numFmtId="176" formatCode="0_);\(0\)"/>
    <numFmt numFmtId="177" formatCode="_ * #,##0.0000_ ;_ * \-#,##0.0000_ ;_ * &quot;-&quot;??_ ;_ @_ "/>
    <numFmt numFmtId="178" formatCode="0.00_);[Red]\(0.00\)"/>
    <numFmt numFmtId="179" formatCode="0.00_ "/>
    <numFmt numFmtId="180" formatCode="#,##0.00_);[Red]\(#,##0.00\)"/>
    <numFmt numFmtId="181" formatCode="&quot;¥&quot;#,##0.00_);[Red]\(&quot;¥&quot;#,##0.00\)"/>
  </numFmts>
  <fonts count="24" x14ac:knownFonts="1">
    <font>
      <sz val="11"/>
      <color theme="1"/>
      <name val="宋体"/>
      <family val="2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scheme val="minor"/>
    </font>
    <font>
      <sz val="12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12"/>
      <color indexed="9"/>
      <name val="微软雅黑"/>
      <family val="2"/>
      <charset val="134"/>
    </font>
    <font>
      <sz val="9"/>
      <name val="宋体"/>
      <family val="3"/>
      <charset val="134"/>
      <scheme val="minor"/>
    </font>
    <font>
      <sz val="12"/>
      <name val="微软雅黑"/>
      <family val="2"/>
      <charset val="134"/>
    </font>
    <font>
      <sz val="9"/>
      <name val="宋体"/>
      <family val="3"/>
      <charset val="134"/>
    </font>
    <font>
      <b/>
      <sz val="20"/>
      <name val="微软雅黑"/>
      <family val="2"/>
      <charset val="134"/>
    </font>
    <font>
      <b/>
      <sz val="12"/>
      <name val="微软雅黑"/>
      <family val="2"/>
      <charset val="134"/>
    </font>
    <font>
      <sz val="10"/>
      <name val="微软雅黑"/>
      <family val="2"/>
      <charset val="134"/>
    </font>
    <font>
      <sz val="12"/>
      <color indexed="8"/>
      <name val="微软雅黑"/>
      <family val="2"/>
      <charset val="134"/>
    </font>
    <font>
      <sz val="10"/>
      <color theme="1" tint="4.9989318521683403E-2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2"/>
      <color theme="1"/>
      <name val="微软雅黑"/>
      <family val="2"/>
      <charset val="134"/>
    </font>
    <font>
      <sz val="10"/>
      <color rgb="FFFF0000"/>
      <name val="微软雅黑"/>
      <family val="2"/>
      <charset val="134"/>
    </font>
    <font>
      <sz val="11"/>
      <color theme="1"/>
      <name val="微软雅黑"/>
      <family val="2"/>
      <charset val="134"/>
    </font>
    <font>
      <sz val="10"/>
      <color indexed="8"/>
      <name val="微软雅黑"/>
      <family val="2"/>
      <charset val="134"/>
    </font>
    <font>
      <b/>
      <sz val="12"/>
      <color theme="0"/>
      <name val="微软雅黑"/>
      <family val="2"/>
      <charset val="134"/>
    </font>
    <font>
      <sz val="16"/>
      <name val="微软雅黑"/>
      <family val="2"/>
      <charset val="134"/>
    </font>
    <font>
      <b/>
      <sz val="14"/>
      <name val="Calibri"/>
      <family val="2"/>
    </font>
    <font>
      <b/>
      <sz val="16"/>
      <name val="微软雅黑"/>
      <family val="2"/>
      <charset val="134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</borders>
  <cellStyleXfs count="10">
    <xf numFmtId="0" fontId="0" fillId="0" borderId="0"/>
    <xf numFmtId="0" fontId="1" fillId="0" borderId="0">
      <alignment vertical="center"/>
    </xf>
    <xf numFmtId="0" fontId="3" fillId="0" borderId="0"/>
    <xf numFmtId="0" fontId="2" fillId="0" borderId="0"/>
    <xf numFmtId="43" fontId="3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" fillId="0" borderId="0"/>
    <xf numFmtId="43" fontId="2" fillId="0" borderId="0" applyFont="0" applyFill="0" applyBorder="0" applyAlignment="0" applyProtection="0">
      <alignment vertical="center"/>
    </xf>
    <xf numFmtId="0" fontId="3" fillId="0" borderId="0"/>
  </cellStyleXfs>
  <cellXfs count="79">
    <xf numFmtId="0" fontId="0" fillId="0" borderId="0" xfId="0"/>
    <xf numFmtId="177" fontId="7" fillId="0" borderId="1" xfId="4" applyNumberFormat="1" applyFont="1" applyFill="1" applyBorder="1" applyAlignment="1">
      <alignment wrapText="1"/>
    </xf>
    <xf numFmtId="178" fontId="5" fillId="3" borderId="1" xfId="4" applyNumberFormat="1" applyFont="1" applyFill="1" applyBorder="1" applyAlignment="1">
      <alignment horizontal="center" vertical="center" wrapText="1"/>
    </xf>
    <xf numFmtId="0" fontId="13" fillId="0" borderId="1" xfId="2" applyFont="1" applyFill="1" applyBorder="1" applyAlignment="1">
      <alignment horizontal="left" vertical="center"/>
    </xf>
    <xf numFmtId="178" fontId="7" fillId="0" borderId="1" xfId="4" applyNumberFormat="1" applyFont="1" applyFill="1" applyBorder="1" applyAlignment="1">
      <alignment horizontal="right"/>
    </xf>
    <xf numFmtId="0" fontId="0" fillId="0" borderId="0" xfId="0" applyAlignment="1">
      <alignment vertical="center"/>
    </xf>
    <xf numFmtId="0" fontId="5" fillId="3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right" vertical="center"/>
    </xf>
    <xf numFmtId="0" fontId="13" fillId="0" borderId="1" xfId="7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vertical="center" wrapText="1"/>
    </xf>
    <xf numFmtId="178" fontId="15" fillId="0" borderId="1" xfId="4" applyNumberFormat="1" applyFont="1" applyFill="1" applyBorder="1" applyAlignment="1">
      <alignment horizontal="right" vertical="center"/>
    </xf>
    <xf numFmtId="178" fontId="16" fillId="0" borderId="1" xfId="0" applyNumberFormat="1" applyFont="1" applyFill="1" applyBorder="1" applyAlignment="1"/>
    <xf numFmtId="178" fontId="7" fillId="0" borderId="1" xfId="0" applyNumberFormat="1" applyFont="1" applyFill="1" applyBorder="1" applyAlignment="1"/>
    <xf numFmtId="179" fontId="11" fillId="0" borderId="1" xfId="0" applyNumberFormat="1" applyFont="1" applyFill="1" applyBorder="1" applyAlignment="1">
      <alignment vertical="center" wrapText="1"/>
    </xf>
    <xf numFmtId="0" fontId="18" fillId="0" borderId="0" xfId="0" applyFont="1"/>
    <xf numFmtId="0" fontId="17" fillId="0" borderId="1" xfId="0" applyFont="1" applyFill="1" applyBorder="1" applyAlignment="1">
      <alignment horizontal="center" vertical="center" wrapText="1"/>
    </xf>
    <xf numFmtId="176" fontId="5" fillId="3" borderId="1" xfId="0" applyNumberFormat="1" applyFont="1" applyFill="1" applyBorder="1" applyAlignment="1">
      <alignment horizontal="center" vertical="center" wrapText="1"/>
    </xf>
    <xf numFmtId="178" fontId="10" fillId="2" borderId="1" xfId="4" applyNumberFormat="1" applyFont="1" applyFill="1" applyBorder="1" applyAlignment="1"/>
    <xf numFmtId="0" fontId="19" fillId="0" borderId="1" xfId="0" applyFont="1" applyFill="1" applyBorder="1" applyAlignment="1">
      <alignment vertical="center"/>
    </xf>
    <xf numFmtId="0" fontId="17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9" fillId="4" borderId="0" xfId="0" applyFont="1" applyFill="1" applyBorder="1" applyAlignment="1">
      <alignment horizontal="center" vertical="center"/>
    </xf>
    <xf numFmtId="0" fontId="9" fillId="4" borderId="0" xfId="0" applyFont="1" applyFill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right" vertical="center" wrapText="1"/>
    </xf>
    <xf numFmtId="0" fontId="12" fillId="5" borderId="0" xfId="0" applyFont="1" applyFill="1" applyAlignment="1">
      <alignment vertical="center" wrapText="1"/>
    </xf>
    <xf numFmtId="0" fontId="7" fillId="0" borderId="0" xfId="0" applyFont="1" applyAlignment="1">
      <alignment vertical="center"/>
    </xf>
    <xf numFmtId="180" fontId="7" fillId="0" borderId="0" xfId="0" applyNumberFormat="1" applyFont="1" applyAlignment="1">
      <alignment vertical="center"/>
    </xf>
    <xf numFmtId="0" fontId="20" fillId="6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43" fontId="7" fillId="0" borderId="1" xfId="8" applyFont="1" applyBorder="1" applyAlignment="1">
      <alignment vertical="center"/>
    </xf>
    <xf numFmtId="43" fontId="7" fillId="0" borderId="1" xfId="8" applyNumberFormat="1" applyFont="1" applyBorder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0" fontId="20" fillId="3" borderId="1" xfId="0" applyFont="1" applyFill="1" applyBorder="1" applyAlignment="1">
      <alignment horizontal="center" vertical="center" wrapText="1"/>
    </xf>
    <xf numFmtId="0" fontId="22" fillId="7" borderId="1" xfId="0" applyFont="1" applyFill="1" applyBorder="1" applyAlignment="1">
      <alignment horizontal="center" vertical="center"/>
    </xf>
    <xf numFmtId="0" fontId="0" fillId="0" borderId="1" xfId="0" applyBorder="1"/>
    <xf numFmtId="0" fontId="0" fillId="2" borderId="1" xfId="0" applyFill="1" applyBorder="1"/>
    <xf numFmtId="0" fontId="21" fillId="0" borderId="0" xfId="0" applyFont="1" applyAlignment="1">
      <alignment vertical="center"/>
    </xf>
    <xf numFmtId="0" fontId="13" fillId="0" borderId="1" xfId="7" applyFont="1" applyFill="1" applyBorder="1" applyAlignment="1">
      <alignment horizontal="left" vertical="center" wrapText="1"/>
    </xf>
    <xf numFmtId="49" fontId="19" fillId="0" borderId="1" xfId="0" applyNumberFormat="1" applyFont="1" applyFill="1" applyBorder="1" applyAlignment="1">
      <alignment horizontal="center" vertical="center"/>
    </xf>
    <xf numFmtId="49" fontId="19" fillId="4" borderId="1" xfId="0" applyNumberFormat="1" applyFont="1" applyFill="1" applyBorder="1" applyAlignment="1">
      <alignment horizontal="center" vertical="center"/>
    </xf>
    <xf numFmtId="181" fontId="10" fillId="2" borderId="1" xfId="0" applyNumberFormat="1" applyFont="1" applyFill="1" applyBorder="1" applyAlignment="1">
      <alignment vertical="center"/>
    </xf>
    <xf numFmtId="49" fontId="19" fillId="4" borderId="5" xfId="0" applyNumberFormat="1" applyFont="1" applyFill="1" applyBorder="1" applyAlignment="1">
      <alignment horizontal="center" vertical="center"/>
    </xf>
    <xf numFmtId="178" fontId="16" fillId="0" borderId="1" xfId="4" applyNumberFormat="1" applyFont="1" applyFill="1" applyBorder="1" applyAlignment="1">
      <alignment horizontal="right" vertical="center"/>
    </xf>
    <xf numFmtId="49" fontId="19" fillId="8" borderId="1" xfId="0" applyNumberFormat="1" applyFont="1" applyFill="1" applyBorder="1" applyAlignment="1">
      <alignment horizontal="center" vertical="center"/>
    </xf>
    <xf numFmtId="0" fontId="13" fillId="8" borderId="1" xfId="7" applyFont="1" applyFill="1" applyBorder="1" applyAlignment="1">
      <alignment horizontal="left" vertical="center" wrapText="1"/>
    </xf>
    <xf numFmtId="0" fontId="11" fillId="8" borderId="1" xfId="0" applyFont="1" applyFill="1" applyBorder="1" applyAlignment="1">
      <alignment horizontal="left" vertical="center" wrapText="1"/>
    </xf>
    <xf numFmtId="49" fontId="19" fillId="8" borderId="5" xfId="0" applyNumberFormat="1" applyFont="1" applyFill="1" applyBorder="1" applyAlignment="1">
      <alignment horizontal="center" vertical="center"/>
    </xf>
    <xf numFmtId="49" fontId="19" fillId="4" borderId="7" xfId="0" applyNumberFormat="1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vertical="center" wrapText="1"/>
    </xf>
    <xf numFmtId="0" fontId="11" fillId="0" borderId="5" xfId="0" applyFont="1" applyFill="1" applyBorder="1" applyAlignment="1">
      <alignment horizontal="left" vertical="center" wrapText="1"/>
    </xf>
    <xf numFmtId="0" fontId="11" fillId="0" borderId="6" xfId="0" applyFont="1" applyFill="1" applyBorder="1" applyAlignment="1">
      <alignment horizontal="left" vertical="center" wrapText="1"/>
    </xf>
    <xf numFmtId="0" fontId="11" fillId="0" borderId="7" xfId="0" applyFont="1" applyFill="1" applyBorder="1" applyAlignment="1">
      <alignment horizontal="left" vertical="center" wrapText="1"/>
    </xf>
    <xf numFmtId="49" fontId="19" fillId="8" borderId="5" xfId="0" applyNumberFormat="1" applyFont="1" applyFill="1" applyBorder="1" applyAlignment="1">
      <alignment horizontal="center" vertical="center"/>
    </xf>
    <xf numFmtId="49" fontId="19" fillId="8" borderId="6" xfId="0" applyNumberFormat="1" applyFont="1" applyFill="1" applyBorder="1" applyAlignment="1">
      <alignment horizontal="center" vertical="center"/>
    </xf>
    <xf numFmtId="49" fontId="19" fillId="8" borderId="7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right"/>
    </xf>
    <xf numFmtId="0" fontId="21" fillId="0" borderId="8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14" fillId="7" borderId="1" xfId="0" applyFont="1" applyFill="1" applyBorder="1" applyAlignment="1">
      <alignment horizontal="left" vertical="center" wrapText="1"/>
    </xf>
    <xf numFmtId="49" fontId="19" fillId="4" borderId="5" xfId="0" applyNumberFormat="1" applyFont="1" applyFill="1" applyBorder="1" applyAlignment="1">
      <alignment horizontal="center" vertical="center"/>
    </xf>
    <xf numFmtId="49" fontId="19" fillId="4" borderId="6" xfId="0" applyNumberFormat="1" applyFont="1" applyFill="1" applyBorder="1" applyAlignment="1">
      <alignment horizontal="center" vertical="center"/>
    </xf>
    <xf numFmtId="49" fontId="19" fillId="4" borderId="7" xfId="0" applyNumberFormat="1" applyFont="1" applyFill="1" applyBorder="1" applyAlignment="1">
      <alignment horizontal="center" vertical="center"/>
    </xf>
    <xf numFmtId="49" fontId="19" fillId="0" borderId="5" xfId="0" applyNumberFormat="1" applyFont="1" applyFill="1" applyBorder="1" applyAlignment="1">
      <alignment horizontal="center" vertical="center"/>
    </xf>
    <xf numFmtId="49" fontId="19" fillId="0" borderId="6" xfId="0" applyNumberFormat="1" applyFont="1" applyFill="1" applyBorder="1" applyAlignment="1">
      <alignment horizontal="center" vertical="center"/>
    </xf>
    <xf numFmtId="49" fontId="19" fillId="0" borderId="7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9" fontId="11" fillId="0" borderId="1" xfId="0" applyNumberFormat="1" applyFont="1" applyFill="1" applyBorder="1" applyAlignment="1">
      <alignment horizontal="center" vertical="center" wrapText="1"/>
    </xf>
    <xf numFmtId="0" fontId="10" fillId="7" borderId="2" xfId="0" applyFont="1" applyFill="1" applyBorder="1" applyAlignment="1">
      <alignment horizontal="left"/>
    </xf>
    <xf numFmtId="0" fontId="10" fillId="7" borderId="3" xfId="0" applyFont="1" applyFill="1" applyBorder="1" applyAlignment="1">
      <alignment horizontal="left"/>
    </xf>
    <xf numFmtId="0" fontId="10" fillId="7" borderId="4" xfId="0" applyFont="1" applyFill="1" applyBorder="1" applyAlignment="1">
      <alignment horizontal="left"/>
    </xf>
    <xf numFmtId="0" fontId="12" fillId="0" borderId="2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</cellXfs>
  <cellStyles count="10">
    <cellStyle name="常规" xfId="0" builtinId="0"/>
    <cellStyle name="常规 2" xfId="2" xr:uid="{00000000-0005-0000-0000-000001000000}"/>
    <cellStyle name="常规 2 2" xfId="9" xr:uid="{00000000-0005-0000-0000-000002000000}"/>
    <cellStyle name="常规 3" xfId="1" xr:uid="{00000000-0005-0000-0000-000003000000}"/>
    <cellStyle name="常规 3 3" xfId="3" xr:uid="{00000000-0005-0000-0000-000004000000}"/>
    <cellStyle name="常规 4" xfId="7" xr:uid="{00000000-0005-0000-0000-000005000000}"/>
    <cellStyle name="千位分隔" xfId="8" builtinId="3"/>
    <cellStyle name="千位分隔 2" xfId="5" xr:uid="{00000000-0005-0000-0000-000007000000}"/>
    <cellStyle name="千位分隔 2 2" xfId="4" xr:uid="{00000000-0005-0000-0000-000008000000}"/>
    <cellStyle name="千位分隔 2 3" xfId="6" xr:uid="{00000000-0005-0000-0000-000009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100"/>
  <sheetViews>
    <sheetView tabSelected="1" topLeftCell="A91" zoomScaleNormal="100" workbookViewId="0">
      <selection activeCell="D75" sqref="D75"/>
    </sheetView>
  </sheetViews>
  <sheetFormatPr defaultRowHeight="16.5" x14ac:dyDescent="0.45"/>
  <cols>
    <col min="3" max="3" width="32.08984375" customWidth="1"/>
    <col min="4" max="4" width="60.453125" customWidth="1"/>
    <col min="5" max="5" width="8" bestFit="1" customWidth="1"/>
    <col min="6" max="6" width="6" bestFit="1" customWidth="1"/>
    <col min="7" max="7" width="5.81640625" bestFit="1" customWidth="1"/>
    <col min="8" max="8" width="8.453125" customWidth="1"/>
    <col min="9" max="9" width="19.453125" customWidth="1"/>
    <col min="10" max="10" width="12.453125" style="15" customWidth="1"/>
  </cols>
  <sheetData>
    <row r="1" spans="2:10" s="5" customFormat="1" ht="14" customHeight="1" x14ac:dyDescent="0.25">
      <c r="C1" s="25"/>
      <c r="D1" s="25"/>
      <c r="E1" s="25"/>
      <c r="F1" s="25"/>
      <c r="G1" s="25"/>
      <c r="H1" s="25"/>
      <c r="I1" s="25"/>
      <c r="J1" s="25"/>
    </row>
    <row r="2" spans="2:10" s="5" customFormat="1" ht="42.65" customHeight="1" x14ac:dyDescent="0.25">
      <c r="B2" s="62" t="s">
        <v>82</v>
      </c>
      <c r="C2" s="62"/>
      <c r="D2" s="62"/>
      <c r="E2" s="41"/>
      <c r="F2" s="24"/>
      <c r="G2" s="24"/>
      <c r="H2" s="24"/>
      <c r="I2" s="24"/>
      <c r="J2" s="24"/>
    </row>
    <row r="3" spans="2:10" s="5" customFormat="1" x14ac:dyDescent="0.25">
      <c r="B3" s="26"/>
      <c r="C3" s="27" t="s">
        <v>13</v>
      </c>
      <c r="D3" s="28" t="s">
        <v>14</v>
      </c>
      <c r="F3" s="29"/>
      <c r="G3" s="29"/>
      <c r="H3" s="30"/>
      <c r="I3" s="30"/>
    </row>
    <row r="4" spans="2:10" s="5" customFormat="1" x14ac:dyDescent="0.25">
      <c r="B4" s="31" t="s">
        <v>11</v>
      </c>
      <c r="C4" s="31" t="s">
        <v>12</v>
      </c>
      <c r="D4" s="31" t="s">
        <v>15</v>
      </c>
      <c r="F4" s="29"/>
      <c r="G4" s="29"/>
      <c r="H4" s="30"/>
      <c r="I4" s="30"/>
    </row>
    <row r="5" spans="2:10" s="5" customFormat="1" x14ac:dyDescent="0.25">
      <c r="B5" s="32">
        <v>1</v>
      </c>
      <c r="C5" s="33" t="str">
        <f>C17</f>
        <v>项目策划</v>
      </c>
      <c r="D5" s="34">
        <f>I24</f>
        <v>91300</v>
      </c>
      <c r="F5" s="29"/>
      <c r="G5" s="29"/>
      <c r="H5" s="30"/>
      <c r="I5" s="30"/>
    </row>
    <row r="6" spans="2:10" s="5" customFormat="1" x14ac:dyDescent="0.25">
      <c r="B6" s="32">
        <v>2</v>
      </c>
      <c r="C6" s="33" t="str">
        <f>C25</f>
        <v>创意设计</v>
      </c>
      <c r="D6" s="35">
        <f>I49</f>
        <v>54800</v>
      </c>
      <c r="F6" s="29"/>
      <c r="G6" s="29"/>
      <c r="H6" s="30"/>
      <c r="I6" s="30"/>
    </row>
    <row r="7" spans="2:10" s="5" customFormat="1" x14ac:dyDescent="0.25">
      <c r="B7" s="32">
        <v>3</v>
      </c>
      <c r="C7" s="33" t="str">
        <f>C50</f>
        <v>物料制作</v>
      </c>
      <c r="D7" s="35">
        <f>I70</f>
        <v>53350</v>
      </c>
      <c r="F7" s="29"/>
      <c r="G7" s="29"/>
      <c r="H7" s="30"/>
      <c r="I7" s="30"/>
    </row>
    <row r="8" spans="2:10" s="5" customFormat="1" x14ac:dyDescent="0.25">
      <c r="B8" s="32">
        <v>4</v>
      </c>
      <c r="C8" s="33" t="str">
        <f>C71</f>
        <v>医学服务</v>
      </c>
      <c r="D8" s="35">
        <f>I76</f>
        <v>45520</v>
      </c>
      <c r="F8" s="29"/>
      <c r="G8" s="29"/>
      <c r="H8" s="30"/>
      <c r="I8" s="30"/>
    </row>
    <row r="9" spans="2:10" s="5" customFormat="1" x14ac:dyDescent="0.25">
      <c r="B9" s="32">
        <v>5</v>
      </c>
      <c r="C9" s="33" t="str">
        <f>C77</f>
        <v>公益宣传片</v>
      </c>
      <c r="D9" s="35">
        <f>I88</f>
        <v>97790</v>
      </c>
      <c r="F9" s="29"/>
      <c r="G9" s="29"/>
      <c r="H9" s="30"/>
      <c r="I9" s="30"/>
    </row>
    <row r="10" spans="2:10" s="5" customFormat="1" x14ac:dyDescent="0.25">
      <c r="B10" s="32">
        <v>6</v>
      </c>
      <c r="C10" s="33" t="str">
        <f>C89</f>
        <v>筛查车租赁</v>
      </c>
      <c r="D10" s="35">
        <f>I92</f>
        <v>75000</v>
      </c>
      <c r="F10" s="29"/>
      <c r="G10" s="29"/>
      <c r="H10" s="30"/>
      <c r="I10" s="30"/>
    </row>
    <row r="11" spans="2:10" s="5" customFormat="1" x14ac:dyDescent="0.25">
      <c r="B11" s="32">
        <v>7</v>
      </c>
      <c r="C11" s="33" t="str">
        <f>C93</f>
        <v>项目管理</v>
      </c>
      <c r="D11" s="35">
        <f>I95</f>
        <v>12000</v>
      </c>
      <c r="F11" s="29"/>
      <c r="G11" s="29"/>
      <c r="H11" s="30"/>
      <c r="I11" s="30"/>
    </row>
    <row r="12" spans="2:10" s="5" customFormat="1" x14ac:dyDescent="0.25">
      <c r="B12" s="32">
        <v>8</v>
      </c>
      <c r="C12" s="33" t="s">
        <v>16</v>
      </c>
      <c r="D12" s="35">
        <f>I98</f>
        <v>25785.599999999999</v>
      </c>
      <c r="F12" s="29"/>
      <c r="G12" s="29"/>
      <c r="H12" s="30"/>
      <c r="I12" s="30"/>
    </row>
    <row r="13" spans="2:10" s="5" customFormat="1" x14ac:dyDescent="0.25">
      <c r="B13" s="36"/>
      <c r="C13" s="33" t="s">
        <v>17</v>
      </c>
      <c r="D13" s="35">
        <f>SUM(D5:D12)</f>
        <v>455545.59999999998</v>
      </c>
      <c r="F13" s="29"/>
      <c r="G13" s="29"/>
      <c r="H13" s="30"/>
      <c r="I13" s="30"/>
    </row>
    <row r="14" spans="2:10" s="5" customFormat="1" x14ac:dyDescent="0.25">
      <c r="B14" s="36"/>
      <c r="C14" s="33"/>
      <c r="D14" s="35"/>
      <c r="F14" s="29"/>
      <c r="G14" s="29"/>
      <c r="H14" s="30"/>
      <c r="I14" s="30"/>
    </row>
    <row r="15" spans="2:10" s="5" customFormat="1" ht="42.65" customHeight="1" x14ac:dyDescent="0.25">
      <c r="B15" s="61" t="s">
        <v>19</v>
      </c>
      <c r="C15" s="61"/>
      <c r="D15" s="61"/>
      <c r="E15" s="61"/>
      <c r="F15" s="24"/>
      <c r="G15" s="24"/>
      <c r="H15" s="24"/>
      <c r="I15" s="24"/>
      <c r="J15" s="24"/>
    </row>
    <row r="16" spans="2:10" s="5" customFormat="1" ht="29" customHeight="1" x14ac:dyDescent="0.25">
      <c r="B16" s="37" t="s">
        <v>18</v>
      </c>
      <c r="C16" s="63" t="s">
        <v>0</v>
      </c>
      <c r="D16" s="63"/>
      <c r="E16" s="6" t="s">
        <v>1</v>
      </c>
      <c r="F16" s="6" t="s">
        <v>2</v>
      </c>
      <c r="G16" s="6" t="s">
        <v>3</v>
      </c>
      <c r="H16" s="17" t="s">
        <v>4</v>
      </c>
      <c r="I16" s="2" t="s">
        <v>5</v>
      </c>
      <c r="J16" s="17" t="s">
        <v>6</v>
      </c>
    </row>
    <row r="17" spans="2:10" s="5" customFormat="1" ht="18.5" x14ac:dyDescent="0.25">
      <c r="B17" s="38">
        <v>1</v>
      </c>
      <c r="C17" s="64" t="s">
        <v>77</v>
      </c>
      <c r="D17" s="64"/>
      <c r="E17" s="64"/>
      <c r="F17" s="64"/>
      <c r="G17" s="64"/>
      <c r="H17" s="64"/>
      <c r="I17" s="64"/>
      <c r="J17" s="64"/>
    </row>
    <row r="18" spans="2:10" s="5" customFormat="1" ht="16.5" customHeight="1" x14ac:dyDescent="0.25">
      <c r="B18" s="68" t="s">
        <v>28</v>
      </c>
      <c r="C18" s="54" t="s">
        <v>52</v>
      </c>
      <c r="D18" s="42" t="s">
        <v>90</v>
      </c>
      <c r="E18" s="7" t="s">
        <v>83</v>
      </c>
      <c r="F18" s="8">
        <v>25</v>
      </c>
      <c r="G18" s="8">
        <v>1</v>
      </c>
      <c r="H18" s="8">
        <v>800</v>
      </c>
      <c r="I18" s="11">
        <f>F18*G18*H18</f>
        <v>20000</v>
      </c>
      <c r="J18" s="20"/>
    </row>
    <row r="19" spans="2:10" s="5" customFormat="1" ht="16.5" customHeight="1" x14ac:dyDescent="0.25">
      <c r="B19" s="69"/>
      <c r="C19" s="55"/>
      <c r="D19" s="42" t="s">
        <v>91</v>
      </c>
      <c r="E19" s="7" t="s">
        <v>84</v>
      </c>
      <c r="F19" s="8">
        <v>25</v>
      </c>
      <c r="G19" s="8">
        <v>1</v>
      </c>
      <c r="H19" s="8">
        <v>800</v>
      </c>
      <c r="I19" s="11">
        <f t="shared" ref="I19:I21" si="0">F19*G19*H19</f>
        <v>20000</v>
      </c>
      <c r="J19" s="20"/>
    </row>
    <row r="20" spans="2:10" s="5" customFormat="1" ht="16.5" customHeight="1" x14ac:dyDescent="0.25">
      <c r="B20" s="70"/>
      <c r="C20" s="56"/>
      <c r="D20" s="42" t="s">
        <v>87</v>
      </c>
      <c r="E20" s="7" t="s">
        <v>84</v>
      </c>
      <c r="F20" s="8">
        <v>20</v>
      </c>
      <c r="G20" s="8">
        <v>1</v>
      </c>
      <c r="H20" s="8">
        <v>500</v>
      </c>
      <c r="I20" s="11">
        <f t="shared" si="0"/>
        <v>10000</v>
      </c>
      <c r="J20" s="20"/>
    </row>
    <row r="21" spans="2:10" s="5" customFormat="1" ht="16.5" customHeight="1" x14ac:dyDescent="0.25">
      <c r="B21" s="43" t="s">
        <v>61</v>
      </c>
      <c r="C21" s="22" t="s">
        <v>53</v>
      </c>
      <c r="D21" s="42" t="s">
        <v>85</v>
      </c>
      <c r="E21" s="7" t="s">
        <v>83</v>
      </c>
      <c r="F21" s="8">
        <v>15</v>
      </c>
      <c r="G21" s="8">
        <v>1</v>
      </c>
      <c r="H21" s="8">
        <v>800</v>
      </c>
      <c r="I21" s="11">
        <f t="shared" si="0"/>
        <v>12000</v>
      </c>
      <c r="J21" s="20"/>
    </row>
    <row r="22" spans="2:10" s="5" customFormat="1" ht="33.65" customHeight="1" x14ac:dyDescent="0.25">
      <c r="B22" s="43" t="s">
        <v>62</v>
      </c>
      <c r="C22" s="22" t="s">
        <v>54</v>
      </c>
      <c r="D22" s="42" t="s">
        <v>78</v>
      </c>
      <c r="E22" s="7" t="s">
        <v>86</v>
      </c>
      <c r="F22" s="8">
        <v>1</v>
      </c>
      <c r="G22" s="8">
        <v>1</v>
      </c>
      <c r="H22" s="8">
        <v>500</v>
      </c>
      <c r="I22" s="11">
        <f t="shared" ref="I22:I23" si="1">F22*G22*H22</f>
        <v>500</v>
      </c>
      <c r="J22" s="20"/>
    </row>
    <row r="23" spans="2:10" s="5" customFormat="1" ht="34.25" customHeight="1" x14ac:dyDescent="0.25">
      <c r="B23" s="48" t="s">
        <v>63</v>
      </c>
      <c r="C23" s="22" t="s">
        <v>26</v>
      </c>
      <c r="D23" s="42" t="s">
        <v>89</v>
      </c>
      <c r="E23" s="7" t="s">
        <v>45</v>
      </c>
      <c r="F23" s="8">
        <v>12</v>
      </c>
      <c r="G23" s="8">
        <v>1</v>
      </c>
      <c r="H23" s="8">
        <v>2400</v>
      </c>
      <c r="I23" s="11">
        <f t="shared" si="1"/>
        <v>28800</v>
      </c>
      <c r="J23" s="20"/>
    </row>
    <row r="24" spans="2:10" s="5" customFormat="1" ht="16.5" customHeight="1" x14ac:dyDescent="0.4">
      <c r="B24" s="43"/>
      <c r="C24" s="60" t="s">
        <v>7</v>
      </c>
      <c r="D24" s="60"/>
      <c r="E24" s="60"/>
      <c r="F24" s="60"/>
      <c r="G24" s="60"/>
      <c r="H24" s="60"/>
      <c r="I24" s="47">
        <f>SUM(I18:I23)</f>
        <v>91300</v>
      </c>
      <c r="J24" s="20"/>
    </row>
    <row r="25" spans="2:10" s="5" customFormat="1" ht="18.5" x14ac:dyDescent="0.25">
      <c r="B25" s="38">
        <v>2</v>
      </c>
      <c r="C25" s="64" t="s">
        <v>51</v>
      </c>
      <c r="D25" s="64"/>
      <c r="E25" s="64"/>
      <c r="F25" s="64"/>
      <c r="G25" s="64"/>
      <c r="H25" s="64"/>
      <c r="I25" s="64"/>
      <c r="J25" s="64"/>
    </row>
    <row r="26" spans="2:10" s="5" customFormat="1" ht="16.25" customHeight="1" x14ac:dyDescent="0.25">
      <c r="B26" s="57" t="s">
        <v>65</v>
      </c>
      <c r="C26" s="54" t="s">
        <v>24</v>
      </c>
      <c r="D26" s="42" t="s">
        <v>92</v>
      </c>
      <c r="E26" s="7" t="s">
        <v>23</v>
      </c>
      <c r="F26" s="8">
        <v>2</v>
      </c>
      <c r="G26" s="8">
        <v>1</v>
      </c>
      <c r="H26" s="8">
        <v>2700</v>
      </c>
      <c r="I26" s="11">
        <f t="shared" ref="I26:I75" si="2">F26*G26*H26</f>
        <v>5400</v>
      </c>
      <c r="J26" s="20"/>
    </row>
    <row r="27" spans="2:10" s="5" customFormat="1" ht="16.25" customHeight="1" x14ac:dyDescent="0.25">
      <c r="B27" s="59"/>
      <c r="C27" s="56"/>
      <c r="D27" s="42" t="s">
        <v>44</v>
      </c>
      <c r="E27" s="7" t="s">
        <v>45</v>
      </c>
      <c r="F27" s="8">
        <v>2</v>
      </c>
      <c r="G27" s="8">
        <v>1</v>
      </c>
      <c r="H27" s="8">
        <v>3000</v>
      </c>
      <c r="I27" s="11">
        <f t="shared" si="2"/>
        <v>6000</v>
      </c>
      <c r="J27" s="20"/>
    </row>
    <row r="28" spans="2:10" s="5" customFormat="1" ht="16.25" customHeight="1" x14ac:dyDescent="0.25">
      <c r="B28" s="48" t="s">
        <v>66</v>
      </c>
      <c r="C28" s="22" t="s">
        <v>25</v>
      </c>
      <c r="D28" s="9"/>
      <c r="E28" s="7" t="s">
        <v>23</v>
      </c>
      <c r="F28" s="8">
        <v>2</v>
      </c>
      <c r="G28" s="8">
        <v>1</v>
      </c>
      <c r="H28" s="8">
        <v>500</v>
      </c>
      <c r="I28" s="11">
        <f t="shared" si="2"/>
        <v>1000</v>
      </c>
      <c r="J28" s="20"/>
    </row>
    <row r="29" spans="2:10" s="5" customFormat="1" ht="16.25" customHeight="1" x14ac:dyDescent="0.25">
      <c r="B29" s="51" t="s">
        <v>67</v>
      </c>
      <c r="C29" s="22" t="s">
        <v>58</v>
      </c>
      <c r="D29" s="9"/>
      <c r="E29" s="7" t="s">
        <v>59</v>
      </c>
      <c r="F29" s="8">
        <v>1</v>
      </c>
      <c r="G29" s="8">
        <v>1</v>
      </c>
      <c r="H29" s="8">
        <v>1500</v>
      </c>
      <c r="I29" s="11">
        <f>F29*G29*H29</f>
        <v>1500</v>
      </c>
      <c r="J29" s="20"/>
    </row>
    <row r="30" spans="2:10" s="5" customFormat="1" ht="16.25" customHeight="1" x14ac:dyDescent="0.25">
      <c r="B30" s="51" t="s">
        <v>68</v>
      </c>
      <c r="C30" s="22" t="s">
        <v>60</v>
      </c>
      <c r="D30" s="9"/>
      <c r="E30" s="7" t="s">
        <v>64</v>
      </c>
      <c r="F30" s="8">
        <v>1</v>
      </c>
      <c r="G30" s="8">
        <v>1</v>
      </c>
      <c r="H30" s="8">
        <v>1500</v>
      </c>
      <c r="I30" s="11">
        <f t="shared" si="2"/>
        <v>1500</v>
      </c>
      <c r="J30" s="20"/>
    </row>
    <row r="31" spans="2:10" s="5" customFormat="1" ht="16.25" customHeight="1" x14ac:dyDescent="0.25">
      <c r="B31" s="57" t="s">
        <v>69</v>
      </c>
      <c r="C31" s="54" t="s">
        <v>115</v>
      </c>
      <c r="D31" s="42" t="s">
        <v>112</v>
      </c>
      <c r="E31" s="7" t="s">
        <v>95</v>
      </c>
      <c r="F31" s="8">
        <v>1</v>
      </c>
      <c r="G31" s="8">
        <v>1</v>
      </c>
      <c r="H31" s="8">
        <v>600</v>
      </c>
      <c r="I31" s="11">
        <f t="shared" si="2"/>
        <v>600</v>
      </c>
      <c r="J31" s="20"/>
    </row>
    <row r="32" spans="2:10" s="5" customFormat="1" ht="16.25" customHeight="1" x14ac:dyDescent="0.25">
      <c r="B32" s="58"/>
      <c r="C32" s="55"/>
      <c r="D32" s="42" t="s">
        <v>111</v>
      </c>
      <c r="E32" s="7" t="s">
        <v>93</v>
      </c>
      <c r="F32" s="8">
        <v>1</v>
      </c>
      <c r="G32" s="8">
        <v>1</v>
      </c>
      <c r="H32" s="8">
        <v>900</v>
      </c>
      <c r="I32" s="11">
        <f t="shared" si="2"/>
        <v>900</v>
      </c>
      <c r="J32" s="20"/>
    </row>
    <row r="33" spans="2:10" s="5" customFormat="1" ht="16.25" customHeight="1" x14ac:dyDescent="0.25">
      <c r="B33" s="58"/>
      <c r="C33" s="55"/>
      <c r="D33" s="42" t="s">
        <v>110</v>
      </c>
      <c r="E33" s="7" t="s">
        <v>93</v>
      </c>
      <c r="F33" s="8">
        <v>1</v>
      </c>
      <c r="G33" s="8">
        <v>1</v>
      </c>
      <c r="H33" s="8">
        <v>300</v>
      </c>
      <c r="I33" s="11">
        <f t="shared" si="2"/>
        <v>300</v>
      </c>
      <c r="J33" s="20"/>
    </row>
    <row r="34" spans="2:10" s="5" customFormat="1" ht="16.25" customHeight="1" x14ac:dyDescent="0.25">
      <c r="B34" s="58"/>
      <c r="C34" s="55"/>
      <c r="D34" s="42" t="s">
        <v>96</v>
      </c>
      <c r="E34" s="7" t="s">
        <v>94</v>
      </c>
      <c r="F34" s="8">
        <v>5</v>
      </c>
      <c r="G34" s="8">
        <v>1</v>
      </c>
      <c r="H34" s="8">
        <v>900</v>
      </c>
      <c r="I34" s="11">
        <f t="shared" si="2"/>
        <v>4500</v>
      </c>
      <c r="J34" s="20"/>
    </row>
    <row r="35" spans="2:10" s="5" customFormat="1" ht="16.25" customHeight="1" x14ac:dyDescent="0.25">
      <c r="B35" s="58"/>
      <c r="C35" s="55"/>
      <c r="D35" s="42" t="s">
        <v>107</v>
      </c>
      <c r="E35" s="7" t="s">
        <v>113</v>
      </c>
      <c r="F35" s="8">
        <v>2</v>
      </c>
      <c r="G35" s="8">
        <v>1</v>
      </c>
      <c r="H35" s="8">
        <v>900</v>
      </c>
      <c r="I35" s="11">
        <f t="shared" si="2"/>
        <v>1800</v>
      </c>
      <c r="J35" s="20"/>
    </row>
    <row r="36" spans="2:10" s="5" customFormat="1" ht="16.25" customHeight="1" x14ac:dyDescent="0.25">
      <c r="B36" s="58"/>
      <c r="C36" s="55"/>
      <c r="D36" s="42" t="s">
        <v>108</v>
      </c>
      <c r="E36" s="7" t="s">
        <v>114</v>
      </c>
      <c r="F36" s="8">
        <v>1</v>
      </c>
      <c r="G36" s="8">
        <v>1</v>
      </c>
      <c r="H36" s="8">
        <v>900</v>
      </c>
      <c r="I36" s="11">
        <f t="shared" si="2"/>
        <v>900</v>
      </c>
      <c r="J36" s="20"/>
    </row>
    <row r="37" spans="2:10" s="5" customFormat="1" ht="16.25" customHeight="1" x14ac:dyDescent="0.25">
      <c r="B37" s="59"/>
      <c r="C37" s="56"/>
      <c r="D37" s="42" t="s">
        <v>109</v>
      </c>
      <c r="E37" s="7" t="s">
        <v>93</v>
      </c>
      <c r="F37" s="8">
        <v>1</v>
      </c>
      <c r="G37" s="8">
        <v>1</v>
      </c>
      <c r="H37" s="8">
        <v>400</v>
      </c>
      <c r="I37" s="11">
        <f t="shared" si="2"/>
        <v>400</v>
      </c>
      <c r="J37" s="20"/>
    </row>
    <row r="38" spans="2:10" s="5" customFormat="1" ht="16.25" customHeight="1" x14ac:dyDescent="0.25">
      <c r="B38" s="57" t="s">
        <v>70</v>
      </c>
      <c r="C38" s="54" t="s">
        <v>75</v>
      </c>
      <c r="D38" s="10" t="s">
        <v>118</v>
      </c>
      <c r="E38" s="7" t="s">
        <v>23</v>
      </c>
      <c r="F38" s="8">
        <v>1</v>
      </c>
      <c r="G38" s="8">
        <v>1</v>
      </c>
      <c r="H38" s="8">
        <v>900</v>
      </c>
      <c r="I38" s="11">
        <f t="shared" si="2"/>
        <v>900</v>
      </c>
      <c r="J38" s="20"/>
    </row>
    <row r="39" spans="2:10" s="5" customFormat="1" ht="16.25" customHeight="1" x14ac:dyDescent="0.25">
      <c r="B39" s="58"/>
      <c r="C39" s="55"/>
      <c r="D39" s="10" t="s">
        <v>119</v>
      </c>
      <c r="E39" s="7" t="s">
        <v>23</v>
      </c>
      <c r="F39" s="8">
        <v>4</v>
      </c>
      <c r="G39" s="8">
        <v>1</v>
      </c>
      <c r="H39" s="8">
        <v>600</v>
      </c>
      <c r="I39" s="11">
        <f t="shared" si="2"/>
        <v>2400</v>
      </c>
      <c r="J39" s="20"/>
    </row>
    <row r="40" spans="2:10" s="5" customFormat="1" ht="16.25" customHeight="1" x14ac:dyDescent="0.25">
      <c r="B40" s="58"/>
      <c r="C40" s="55"/>
      <c r="D40" s="10" t="s">
        <v>120</v>
      </c>
      <c r="E40" s="7" t="s">
        <v>23</v>
      </c>
      <c r="F40" s="8">
        <v>2</v>
      </c>
      <c r="G40" s="8">
        <v>1</v>
      </c>
      <c r="H40" s="8">
        <v>900</v>
      </c>
      <c r="I40" s="11">
        <f t="shared" si="2"/>
        <v>1800</v>
      </c>
      <c r="J40" s="20"/>
    </row>
    <row r="41" spans="2:10" s="5" customFormat="1" ht="16.25" customHeight="1" x14ac:dyDescent="0.25">
      <c r="B41" s="58"/>
      <c r="C41" s="55"/>
      <c r="D41" s="10" t="s">
        <v>121</v>
      </c>
      <c r="E41" s="7" t="s">
        <v>23</v>
      </c>
      <c r="F41" s="8">
        <v>2</v>
      </c>
      <c r="G41" s="8">
        <v>1</v>
      </c>
      <c r="H41" s="8">
        <v>900</v>
      </c>
      <c r="I41" s="11">
        <f t="shared" si="2"/>
        <v>1800</v>
      </c>
      <c r="J41" s="20"/>
    </row>
    <row r="42" spans="2:10" s="5" customFormat="1" ht="16.25" customHeight="1" x14ac:dyDescent="0.25">
      <c r="B42" s="58"/>
      <c r="C42" s="55"/>
      <c r="D42" s="23" t="s">
        <v>139</v>
      </c>
      <c r="E42" s="7" t="s">
        <v>116</v>
      </c>
      <c r="F42" s="8">
        <v>2</v>
      </c>
      <c r="G42" s="8">
        <v>1</v>
      </c>
      <c r="H42" s="8">
        <v>2700</v>
      </c>
      <c r="I42" s="11">
        <f t="shared" si="2"/>
        <v>5400</v>
      </c>
      <c r="J42" s="20"/>
    </row>
    <row r="43" spans="2:10" s="5" customFormat="1" ht="16.25" customHeight="1" x14ac:dyDescent="0.25">
      <c r="B43" s="58"/>
      <c r="C43" s="55"/>
      <c r="D43" s="23" t="s">
        <v>140</v>
      </c>
      <c r="E43" s="7" t="s">
        <v>116</v>
      </c>
      <c r="F43" s="8">
        <v>1</v>
      </c>
      <c r="G43" s="8">
        <v>1</v>
      </c>
      <c r="H43" s="8">
        <v>2700</v>
      </c>
      <c r="I43" s="11">
        <f t="shared" si="2"/>
        <v>2700</v>
      </c>
      <c r="J43" s="20"/>
    </row>
    <row r="44" spans="2:10" s="5" customFormat="1" ht="16.25" customHeight="1" x14ac:dyDescent="0.25">
      <c r="B44" s="58"/>
      <c r="C44" s="55"/>
      <c r="D44" s="23" t="s">
        <v>122</v>
      </c>
      <c r="E44" s="7" t="s">
        <v>23</v>
      </c>
      <c r="F44" s="8">
        <v>1</v>
      </c>
      <c r="G44" s="8">
        <v>1</v>
      </c>
      <c r="H44" s="8">
        <v>900</v>
      </c>
      <c r="I44" s="11">
        <f t="shared" si="2"/>
        <v>900</v>
      </c>
      <c r="J44" s="20"/>
    </row>
    <row r="45" spans="2:10" s="5" customFormat="1" ht="16.25" customHeight="1" x14ac:dyDescent="0.25">
      <c r="B45" s="58"/>
      <c r="C45" s="55"/>
      <c r="D45" s="23" t="s">
        <v>123</v>
      </c>
      <c r="E45" s="7" t="s">
        <v>23</v>
      </c>
      <c r="F45" s="8">
        <v>1</v>
      </c>
      <c r="G45" s="8">
        <v>1</v>
      </c>
      <c r="H45" s="8">
        <v>900</v>
      </c>
      <c r="I45" s="11">
        <f t="shared" si="2"/>
        <v>900</v>
      </c>
      <c r="J45" s="20"/>
    </row>
    <row r="46" spans="2:10" s="5" customFormat="1" ht="16.25" customHeight="1" x14ac:dyDescent="0.25">
      <c r="B46" s="58"/>
      <c r="C46" s="55"/>
      <c r="D46" s="23" t="s">
        <v>141</v>
      </c>
      <c r="E46" s="7" t="s">
        <v>22</v>
      </c>
      <c r="F46" s="8">
        <v>2</v>
      </c>
      <c r="G46" s="8">
        <v>1</v>
      </c>
      <c r="H46" s="8">
        <v>2700</v>
      </c>
      <c r="I46" s="11">
        <f t="shared" si="2"/>
        <v>5400</v>
      </c>
      <c r="J46" s="20"/>
    </row>
    <row r="47" spans="2:10" s="5" customFormat="1" ht="16.25" customHeight="1" x14ac:dyDescent="0.25">
      <c r="B47" s="59"/>
      <c r="C47" s="56"/>
      <c r="D47" s="23" t="s">
        <v>124</v>
      </c>
      <c r="E47" s="7" t="s">
        <v>23</v>
      </c>
      <c r="F47" s="8">
        <v>4</v>
      </c>
      <c r="G47" s="8">
        <v>1</v>
      </c>
      <c r="H47" s="8">
        <v>600</v>
      </c>
      <c r="I47" s="11">
        <f t="shared" si="2"/>
        <v>2400</v>
      </c>
      <c r="J47" s="20"/>
    </row>
    <row r="48" spans="2:10" s="5" customFormat="1" ht="16.25" customHeight="1" x14ac:dyDescent="0.25">
      <c r="B48" s="48" t="s">
        <v>79</v>
      </c>
      <c r="C48" s="22" t="s">
        <v>97</v>
      </c>
      <c r="D48" s="23" t="s">
        <v>98</v>
      </c>
      <c r="E48" s="7" t="s">
        <v>117</v>
      </c>
      <c r="F48" s="8">
        <v>2</v>
      </c>
      <c r="G48" s="8">
        <v>1</v>
      </c>
      <c r="H48" s="8">
        <v>2700</v>
      </c>
      <c r="I48" s="11">
        <f t="shared" si="2"/>
        <v>5400</v>
      </c>
      <c r="J48" s="20"/>
    </row>
    <row r="49" spans="2:10" s="5" customFormat="1" ht="16.5" customHeight="1" x14ac:dyDescent="0.4">
      <c r="B49" s="43"/>
      <c r="C49" s="60" t="s">
        <v>7</v>
      </c>
      <c r="D49" s="60"/>
      <c r="E49" s="60"/>
      <c r="F49" s="60"/>
      <c r="G49" s="60"/>
      <c r="H49" s="60"/>
      <c r="I49" s="47">
        <f>SUM(I26:I48)</f>
        <v>54800</v>
      </c>
      <c r="J49" s="20"/>
    </row>
    <row r="50" spans="2:10" s="5" customFormat="1" ht="18.5" x14ac:dyDescent="0.25">
      <c r="B50" s="38">
        <v>3</v>
      </c>
      <c r="C50" s="64" t="s">
        <v>100</v>
      </c>
      <c r="D50" s="64"/>
      <c r="E50" s="64"/>
      <c r="F50" s="64"/>
      <c r="G50" s="64"/>
      <c r="H50" s="64"/>
      <c r="I50" s="64"/>
      <c r="J50" s="64"/>
    </row>
    <row r="51" spans="2:10" s="5" customFormat="1" ht="16.25" customHeight="1" x14ac:dyDescent="0.25">
      <c r="B51" s="57" t="s">
        <v>134</v>
      </c>
      <c r="C51" s="54" t="s">
        <v>125</v>
      </c>
      <c r="D51" s="42" t="s">
        <v>143</v>
      </c>
      <c r="E51" s="7" t="s">
        <v>129</v>
      </c>
      <c r="F51" s="8">
        <v>1000</v>
      </c>
      <c r="G51" s="8">
        <v>1</v>
      </c>
      <c r="H51" s="8">
        <v>3</v>
      </c>
      <c r="I51" s="11">
        <f t="shared" ref="I51:I67" si="3">F51*G51*H51</f>
        <v>3000</v>
      </c>
      <c r="J51" s="20"/>
    </row>
    <row r="52" spans="2:10" s="5" customFormat="1" ht="16.25" customHeight="1" x14ac:dyDescent="0.25">
      <c r="B52" s="58"/>
      <c r="C52" s="55"/>
      <c r="D52" s="42" t="s">
        <v>142</v>
      </c>
      <c r="E52" s="7" t="s">
        <v>93</v>
      </c>
      <c r="F52" s="8">
        <v>1</v>
      </c>
      <c r="G52" s="8">
        <v>1</v>
      </c>
      <c r="H52" s="8">
        <v>1200</v>
      </c>
      <c r="I52" s="11">
        <f t="shared" si="3"/>
        <v>1200</v>
      </c>
      <c r="J52" s="20"/>
    </row>
    <row r="53" spans="2:10" s="5" customFormat="1" ht="16.25" customHeight="1" x14ac:dyDescent="0.25">
      <c r="B53" s="58"/>
      <c r="C53" s="55"/>
      <c r="D53" s="42" t="s">
        <v>144</v>
      </c>
      <c r="E53" s="7" t="s">
        <v>93</v>
      </c>
      <c r="F53" s="8">
        <v>1</v>
      </c>
      <c r="G53" s="8">
        <v>1</v>
      </c>
      <c r="H53" s="8">
        <v>160</v>
      </c>
      <c r="I53" s="11">
        <f t="shared" si="3"/>
        <v>160</v>
      </c>
      <c r="J53" s="20"/>
    </row>
    <row r="54" spans="2:10" s="5" customFormat="1" ht="16.25" customHeight="1" x14ac:dyDescent="0.25">
      <c r="B54" s="58"/>
      <c r="C54" s="55"/>
      <c r="D54" s="42" t="s">
        <v>152</v>
      </c>
      <c r="E54" s="7" t="s">
        <v>94</v>
      </c>
      <c r="F54" s="8">
        <v>5</v>
      </c>
      <c r="G54" s="8">
        <v>1</v>
      </c>
      <c r="H54" s="8">
        <v>160</v>
      </c>
      <c r="I54" s="11">
        <f t="shared" si="3"/>
        <v>800</v>
      </c>
      <c r="J54" s="20"/>
    </row>
    <row r="55" spans="2:10" s="5" customFormat="1" ht="16.25" customHeight="1" x14ac:dyDescent="0.25">
      <c r="B55" s="58"/>
      <c r="C55" s="55"/>
      <c r="D55" s="42" t="s">
        <v>153</v>
      </c>
      <c r="E55" s="7" t="s">
        <v>113</v>
      </c>
      <c r="F55" s="8">
        <v>2</v>
      </c>
      <c r="G55" s="8">
        <v>1</v>
      </c>
      <c r="H55" s="8">
        <v>500</v>
      </c>
      <c r="I55" s="11">
        <f t="shared" si="3"/>
        <v>1000</v>
      </c>
      <c r="J55" s="20"/>
    </row>
    <row r="56" spans="2:10" s="5" customFormat="1" ht="16.25" customHeight="1" x14ac:dyDescent="0.25">
      <c r="B56" s="58"/>
      <c r="C56" s="56"/>
      <c r="D56" s="42" t="s">
        <v>145</v>
      </c>
      <c r="E56" s="7" t="s">
        <v>114</v>
      </c>
      <c r="F56" s="8">
        <v>1</v>
      </c>
      <c r="G56" s="8">
        <v>1</v>
      </c>
      <c r="H56" s="8">
        <v>120</v>
      </c>
      <c r="I56" s="11">
        <f t="shared" si="3"/>
        <v>120</v>
      </c>
      <c r="J56" s="20"/>
    </row>
    <row r="57" spans="2:10" s="5" customFormat="1" ht="16.25" customHeight="1" x14ac:dyDescent="0.25">
      <c r="B57" s="57" t="s">
        <v>135</v>
      </c>
      <c r="C57" s="54" t="s">
        <v>126</v>
      </c>
      <c r="D57" s="10" t="s">
        <v>146</v>
      </c>
      <c r="E57" s="7" t="s">
        <v>132</v>
      </c>
      <c r="F57" s="8">
        <v>5</v>
      </c>
      <c r="G57" s="8">
        <v>1</v>
      </c>
      <c r="H57" s="8">
        <v>160</v>
      </c>
      <c r="I57" s="11">
        <f t="shared" si="3"/>
        <v>800</v>
      </c>
      <c r="J57" s="20"/>
    </row>
    <row r="58" spans="2:10" s="5" customFormat="1" ht="16.25" customHeight="1" x14ac:dyDescent="0.25">
      <c r="B58" s="58"/>
      <c r="C58" s="55"/>
      <c r="D58" s="10" t="s">
        <v>147</v>
      </c>
      <c r="E58" s="7" t="s">
        <v>23</v>
      </c>
      <c r="F58" s="8">
        <v>4</v>
      </c>
      <c r="G58" s="8">
        <v>1</v>
      </c>
      <c r="H58" s="8">
        <v>600</v>
      </c>
      <c r="I58" s="11">
        <f t="shared" si="3"/>
        <v>2400</v>
      </c>
      <c r="J58" s="20"/>
    </row>
    <row r="59" spans="2:10" s="5" customFormat="1" ht="16.25" customHeight="1" x14ac:dyDescent="0.25">
      <c r="B59" s="58"/>
      <c r="C59" s="55"/>
      <c r="D59" s="10" t="s">
        <v>148</v>
      </c>
      <c r="E59" s="7" t="s">
        <v>23</v>
      </c>
      <c r="F59" s="8">
        <v>2</v>
      </c>
      <c r="G59" s="8">
        <v>1</v>
      </c>
      <c r="H59" s="8">
        <v>900</v>
      </c>
      <c r="I59" s="11">
        <f t="shared" si="3"/>
        <v>1800</v>
      </c>
      <c r="J59" s="20"/>
    </row>
    <row r="60" spans="2:10" s="5" customFormat="1" ht="16.25" customHeight="1" x14ac:dyDescent="0.25">
      <c r="B60" s="58"/>
      <c r="C60" s="55"/>
      <c r="D60" s="10" t="s">
        <v>149</v>
      </c>
      <c r="E60" s="7" t="s">
        <v>23</v>
      </c>
      <c r="F60" s="8">
        <v>2</v>
      </c>
      <c r="G60" s="8">
        <v>1</v>
      </c>
      <c r="H60" s="8">
        <v>900</v>
      </c>
      <c r="I60" s="11">
        <f t="shared" si="3"/>
        <v>1800</v>
      </c>
      <c r="J60" s="20"/>
    </row>
    <row r="61" spans="2:10" s="5" customFormat="1" ht="16.25" customHeight="1" x14ac:dyDescent="0.25">
      <c r="B61" s="58"/>
      <c r="C61" s="55"/>
      <c r="D61" s="23" t="s">
        <v>139</v>
      </c>
      <c r="E61" s="7" t="s">
        <v>116</v>
      </c>
      <c r="F61" s="8">
        <v>2</v>
      </c>
      <c r="G61" s="8">
        <v>1</v>
      </c>
      <c r="H61" s="8">
        <v>7000</v>
      </c>
      <c r="I61" s="11">
        <f t="shared" si="3"/>
        <v>14000</v>
      </c>
      <c r="J61" s="20"/>
    </row>
    <row r="62" spans="2:10" s="5" customFormat="1" ht="16.25" customHeight="1" x14ac:dyDescent="0.25">
      <c r="B62" s="58"/>
      <c r="C62" s="55"/>
      <c r="D62" s="23" t="s">
        <v>140</v>
      </c>
      <c r="E62" s="7" t="s">
        <v>116</v>
      </c>
      <c r="F62" s="8">
        <v>1</v>
      </c>
      <c r="G62" s="8">
        <v>1</v>
      </c>
      <c r="H62" s="8">
        <v>650</v>
      </c>
      <c r="I62" s="11">
        <f t="shared" si="3"/>
        <v>650</v>
      </c>
      <c r="J62" s="20"/>
    </row>
    <row r="63" spans="2:10" s="5" customFormat="1" ht="16.25" customHeight="1" x14ac:dyDescent="0.25">
      <c r="B63" s="58"/>
      <c r="C63" s="55"/>
      <c r="D63" s="23" t="s">
        <v>150</v>
      </c>
      <c r="E63" s="7" t="s">
        <v>23</v>
      </c>
      <c r="F63" s="8">
        <v>1</v>
      </c>
      <c r="G63" s="8">
        <v>1</v>
      </c>
      <c r="H63" s="8">
        <v>500</v>
      </c>
      <c r="I63" s="11">
        <f t="shared" si="3"/>
        <v>500</v>
      </c>
      <c r="J63" s="20"/>
    </row>
    <row r="64" spans="2:10" s="5" customFormat="1" ht="16.25" customHeight="1" x14ac:dyDescent="0.25">
      <c r="B64" s="58"/>
      <c r="C64" s="55"/>
      <c r="D64" s="23" t="s">
        <v>151</v>
      </c>
      <c r="E64" s="7" t="s">
        <v>23</v>
      </c>
      <c r="F64" s="8">
        <v>1</v>
      </c>
      <c r="G64" s="8">
        <v>1</v>
      </c>
      <c r="H64" s="8">
        <v>700</v>
      </c>
      <c r="I64" s="11">
        <f t="shared" si="3"/>
        <v>700</v>
      </c>
      <c r="J64" s="20"/>
    </row>
    <row r="65" spans="2:10" s="5" customFormat="1" ht="16.25" customHeight="1" x14ac:dyDescent="0.25">
      <c r="B65" s="58"/>
      <c r="C65" s="55"/>
      <c r="D65" s="23" t="s">
        <v>141</v>
      </c>
      <c r="E65" s="7" t="s">
        <v>22</v>
      </c>
      <c r="F65" s="8">
        <v>2</v>
      </c>
      <c r="G65" s="8">
        <v>1</v>
      </c>
      <c r="H65" s="8">
        <v>6000</v>
      </c>
      <c r="I65" s="11">
        <f t="shared" si="3"/>
        <v>12000</v>
      </c>
      <c r="J65" s="20"/>
    </row>
    <row r="66" spans="2:10" s="5" customFormat="1" ht="16.25" customHeight="1" x14ac:dyDescent="0.25">
      <c r="B66" s="59"/>
      <c r="C66" s="56"/>
      <c r="D66" s="23" t="s">
        <v>124</v>
      </c>
      <c r="E66" s="7" t="s">
        <v>23</v>
      </c>
      <c r="F66" s="8">
        <v>4</v>
      </c>
      <c r="G66" s="8">
        <v>1</v>
      </c>
      <c r="H66" s="8">
        <v>80</v>
      </c>
      <c r="I66" s="11">
        <f t="shared" si="3"/>
        <v>320</v>
      </c>
      <c r="J66" s="20"/>
    </row>
    <row r="67" spans="2:10" s="5" customFormat="1" ht="16.25" customHeight="1" x14ac:dyDescent="0.25">
      <c r="B67" s="48" t="s">
        <v>136</v>
      </c>
      <c r="C67" s="22" t="s">
        <v>128</v>
      </c>
      <c r="D67" s="23" t="s">
        <v>98</v>
      </c>
      <c r="E67" s="7" t="s">
        <v>117</v>
      </c>
      <c r="F67" s="8">
        <v>2</v>
      </c>
      <c r="G67" s="8">
        <v>1</v>
      </c>
      <c r="H67" s="8">
        <v>2000</v>
      </c>
      <c r="I67" s="11">
        <f t="shared" si="3"/>
        <v>4000</v>
      </c>
      <c r="J67" s="20"/>
    </row>
    <row r="68" spans="2:10" s="5" customFormat="1" ht="16.25" customHeight="1" x14ac:dyDescent="0.25">
      <c r="B68" s="48" t="s">
        <v>137</v>
      </c>
      <c r="C68" s="10" t="s">
        <v>130</v>
      </c>
      <c r="D68" s="42" t="s">
        <v>131</v>
      </c>
      <c r="E68" s="7" t="s">
        <v>93</v>
      </c>
      <c r="F68" s="8">
        <v>350</v>
      </c>
      <c r="G68" s="8">
        <v>1</v>
      </c>
      <c r="H68" s="8">
        <v>6</v>
      </c>
      <c r="I68" s="11">
        <f t="shared" ref="I68" si="4">F68*G68*H68</f>
        <v>2100</v>
      </c>
      <c r="J68" s="20"/>
    </row>
    <row r="69" spans="2:10" s="5" customFormat="1" ht="16.25" customHeight="1" x14ac:dyDescent="0.25">
      <c r="B69" s="48" t="s">
        <v>138</v>
      </c>
      <c r="C69" s="10" t="s">
        <v>127</v>
      </c>
      <c r="D69" s="42"/>
      <c r="E69" s="7" t="s">
        <v>133</v>
      </c>
      <c r="F69" s="8">
        <v>1</v>
      </c>
      <c r="G69" s="8">
        <v>2</v>
      </c>
      <c r="H69" s="8">
        <v>3000</v>
      </c>
      <c r="I69" s="11">
        <f>F69*G69*H69</f>
        <v>6000</v>
      </c>
      <c r="J69" s="20"/>
    </row>
    <row r="70" spans="2:10" s="5" customFormat="1" ht="16.5" customHeight="1" x14ac:dyDescent="0.4">
      <c r="B70" s="43"/>
      <c r="C70" s="60" t="s">
        <v>7</v>
      </c>
      <c r="D70" s="60"/>
      <c r="E70" s="60"/>
      <c r="F70" s="60"/>
      <c r="G70" s="60"/>
      <c r="H70" s="60"/>
      <c r="I70" s="47">
        <f>SUM(I51:I69)</f>
        <v>53350</v>
      </c>
      <c r="J70" s="20"/>
    </row>
    <row r="71" spans="2:10" s="5" customFormat="1" ht="18.5" x14ac:dyDescent="0.25">
      <c r="B71" s="38">
        <v>4</v>
      </c>
      <c r="C71" s="64" t="s">
        <v>56</v>
      </c>
      <c r="D71" s="64"/>
      <c r="E71" s="64"/>
      <c r="F71" s="64"/>
      <c r="G71" s="64"/>
      <c r="H71" s="64"/>
      <c r="I71" s="64"/>
      <c r="J71" s="64"/>
    </row>
    <row r="72" spans="2:10" s="5" customFormat="1" ht="16.25" customHeight="1" x14ac:dyDescent="0.25">
      <c r="B72" s="65" t="s">
        <v>154</v>
      </c>
      <c r="C72" s="54" t="s">
        <v>55</v>
      </c>
      <c r="D72" s="49" t="s">
        <v>99</v>
      </c>
      <c r="E72" s="7" t="s">
        <v>71</v>
      </c>
      <c r="F72" s="8">
        <v>24</v>
      </c>
      <c r="G72" s="8">
        <v>1</v>
      </c>
      <c r="H72" s="8">
        <v>430</v>
      </c>
      <c r="I72" s="11">
        <f t="shared" si="2"/>
        <v>10320</v>
      </c>
      <c r="J72" s="20"/>
    </row>
    <row r="73" spans="2:10" s="5" customFormat="1" ht="16.25" customHeight="1" x14ac:dyDescent="0.25">
      <c r="B73" s="66"/>
      <c r="C73" s="55"/>
      <c r="D73" s="42" t="s">
        <v>72</v>
      </c>
      <c r="E73" s="7" t="s">
        <v>73</v>
      </c>
      <c r="F73" s="8">
        <v>8</v>
      </c>
      <c r="G73" s="8">
        <v>1</v>
      </c>
      <c r="H73" s="8">
        <v>600</v>
      </c>
      <c r="I73" s="11">
        <f t="shared" si="2"/>
        <v>4800</v>
      </c>
      <c r="J73" s="20"/>
    </row>
    <row r="74" spans="2:10" s="5" customFormat="1" ht="16.25" customHeight="1" x14ac:dyDescent="0.25">
      <c r="B74" s="67"/>
      <c r="C74" s="56"/>
      <c r="D74" s="49" t="s">
        <v>106</v>
      </c>
      <c r="E74" s="7" t="s">
        <v>105</v>
      </c>
      <c r="F74" s="8">
        <v>20</v>
      </c>
      <c r="G74" s="8">
        <v>1</v>
      </c>
      <c r="H74" s="8">
        <v>800</v>
      </c>
      <c r="I74" s="11">
        <f t="shared" si="2"/>
        <v>16000</v>
      </c>
      <c r="J74" s="20"/>
    </row>
    <row r="75" spans="2:10" s="5" customFormat="1" ht="14.5" x14ac:dyDescent="0.25">
      <c r="B75" s="46" t="s">
        <v>155</v>
      </c>
      <c r="C75" s="10" t="s">
        <v>172</v>
      </c>
      <c r="D75" s="50" t="s">
        <v>171</v>
      </c>
      <c r="E75" s="7" t="s">
        <v>57</v>
      </c>
      <c r="F75" s="8">
        <v>18</v>
      </c>
      <c r="G75" s="8">
        <v>1</v>
      </c>
      <c r="H75" s="8">
        <v>800</v>
      </c>
      <c r="I75" s="11">
        <f t="shared" si="2"/>
        <v>14400</v>
      </c>
      <c r="J75" s="16"/>
    </row>
    <row r="76" spans="2:10" x14ac:dyDescent="0.4">
      <c r="B76" s="39"/>
      <c r="C76" s="60" t="s">
        <v>7</v>
      </c>
      <c r="D76" s="60"/>
      <c r="E76" s="60"/>
      <c r="F76" s="60"/>
      <c r="G76" s="60"/>
      <c r="H76" s="60"/>
      <c r="I76" s="12">
        <f>SUM(I72:I75)</f>
        <v>45520</v>
      </c>
      <c r="J76" s="4"/>
    </row>
    <row r="77" spans="2:10" s="5" customFormat="1" ht="18.5" x14ac:dyDescent="0.25">
      <c r="B77" s="38">
        <v>5</v>
      </c>
      <c r="C77" s="64" t="s">
        <v>50</v>
      </c>
      <c r="D77" s="64"/>
      <c r="E77" s="64"/>
      <c r="F77" s="64"/>
      <c r="G77" s="64"/>
      <c r="H77" s="64"/>
      <c r="I77" s="64"/>
      <c r="J77" s="64"/>
    </row>
    <row r="78" spans="2:10" s="5" customFormat="1" ht="16.5" customHeight="1" x14ac:dyDescent="0.25">
      <c r="B78" s="43" t="s">
        <v>156</v>
      </c>
      <c r="C78" s="10" t="s">
        <v>29</v>
      </c>
      <c r="D78" s="42" t="s">
        <v>30</v>
      </c>
      <c r="E78" s="7" t="s">
        <v>22</v>
      </c>
      <c r="F78" s="8">
        <v>1</v>
      </c>
      <c r="G78" s="8">
        <v>1</v>
      </c>
      <c r="H78" s="8">
        <v>5000</v>
      </c>
      <c r="I78" s="11">
        <f>F78*G78*H78</f>
        <v>5000</v>
      </c>
      <c r="J78" s="21"/>
    </row>
    <row r="79" spans="2:10" s="5" customFormat="1" ht="16.5" customHeight="1" x14ac:dyDescent="0.25">
      <c r="B79" s="48" t="s">
        <v>157</v>
      </c>
      <c r="C79" s="10" t="s">
        <v>102</v>
      </c>
      <c r="D79" s="42" t="s">
        <v>31</v>
      </c>
      <c r="E79" s="3" t="s">
        <v>101</v>
      </c>
      <c r="F79" s="8">
        <v>16</v>
      </c>
      <c r="G79" s="8">
        <v>1</v>
      </c>
      <c r="H79" s="8">
        <v>500</v>
      </c>
      <c r="I79" s="11">
        <f t="shared" ref="I79:I87" si="5">F79*G79*H79</f>
        <v>8000</v>
      </c>
      <c r="J79" s="21"/>
    </row>
    <row r="80" spans="2:10" s="5" customFormat="1" ht="16.5" customHeight="1" x14ac:dyDescent="0.25">
      <c r="B80" s="48" t="s">
        <v>158</v>
      </c>
      <c r="C80" s="10" t="s">
        <v>103</v>
      </c>
      <c r="D80" s="42" t="s">
        <v>104</v>
      </c>
      <c r="E80" s="7" t="s">
        <v>101</v>
      </c>
      <c r="F80" s="8">
        <v>16</v>
      </c>
      <c r="G80" s="8">
        <v>1</v>
      </c>
      <c r="H80" s="8">
        <v>700</v>
      </c>
      <c r="I80" s="11">
        <f t="shared" si="5"/>
        <v>11200</v>
      </c>
      <c r="J80" s="21"/>
    </row>
    <row r="81" spans="2:10" s="5" customFormat="1" ht="16.5" customHeight="1" x14ac:dyDescent="0.25">
      <c r="B81" s="44" t="s">
        <v>159</v>
      </c>
      <c r="C81" s="10" t="s">
        <v>32</v>
      </c>
      <c r="D81" s="42"/>
      <c r="E81" s="7" t="s">
        <v>41</v>
      </c>
      <c r="F81" s="8">
        <v>18</v>
      </c>
      <c r="G81" s="8">
        <v>1</v>
      </c>
      <c r="H81" s="8">
        <v>80</v>
      </c>
      <c r="I81" s="11">
        <f t="shared" si="5"/>
        <v>1440</v>
      </c>
      <c r="J81" s="21"/>
    </row>
    <row r="82" spans="2:10" s="5" customFormat="1" ht="16.5" customHeight="1" x14ac:dyDescent="0.25">
      <c r="B82" s="43" t="s">
        <v>160</v>
      </c>
      <c r="C82" s="10" t="s">
        <v>47</v>
      </c>
      <c r="D82" s="42" t="s">
        <v>49</v>
      </c>
      <c r="E82" s="7" t="s">
        <v>48</v>
      </c>
      <c r="F82" s="8">
        <v>60</v>
      </c>
      <c r="G82" s="8">
        <v>1</v>
      </c>
      <c r="H82" s="8">
        <v>500</v>
      </c>
      <c r="I82" s="11">
        <f t="shared" si="5"/>
        <v>30000</v>
      </c>
      <c r="J82" s="21"/>
    </row>
    <row r="83" spans="2:10" s="5" customFormat="1" ht="16.5" customHeight="1" x14ac:dyDescent="0.25">
      <c r="B83" s="48" t="s">
        <v>161</v>
      </c>
      <c r="C83" s="10" t="s">
        <v>33</v>
      </c>
      <c r="D83" s="42" t="s">
        <v>46</v>
      </c>
      <c r="E83" s="7" t="s">
        <v>42</v>
      </c>
      <c r="F83" s="8">
        <v>60</v>
      </c>
      <c r="G83" s="8">
        <v>1</v>
      </c>
      <c r="H83" s="8">
        <v>520</v>
      </c>
      <c r="I83" s="11">
        <f t="shared" si="5"/>
        <v>31200</v>
      </c>
      <c r="J83" s="21"/>
    </row>
    <row r="84" spans="2:10" s="5" customFormat="1" ht="16.5" customHeight="1" x14ac:dyDescent="0.25">
      <c r="B84" s="43" t="s">
        <v>162</v>
      </c>
      <c r="C84" s="10" t="s">
        <v>34</v>
      </c>
      <c r="D84" s="42" t="s">
        <v>43</v>
      </c>
      <c r="E84" s="7" t="s">
        <v>40</v>
      </c>
      <c r="F84" s="8">
        <v>3</v>
      </c>
      <c r="G84" s="8">
        <v>1</v>
      </c>
      <c r="H84" s="8">
        <v>1200</v>
      </c>
      <c r="I84" s="11">
        <f t="shared" si="5"/>
        <v>3600</v>
      </c>
      <c r="J84" s="21"/>
    </row>
    <row r="85" spans="2:10" s="5" customFormat="1" ht="16.5" customHeight="1" x14ac:dyDescent="0.25">
      <c r="B85" s="44" t="s">
        <v>163</v>
      </c>
      <c r="C85" s="10" t="s">
        <v>35</v>
      </c>
      <c r="D85" s="42" t="s">
        <v>36</v>
      </c>
      <c r="E85" s="7" t="s">
        <v>40</v>
      </c>
      <c r="F85" s="8">
        <v>3</v>
      </c>
      <c r="G85" s="8">
        <v>1</v>
      </c>
      <c r="H85" s="8">
        <v>1050</v>
      </c>
      <c r="I85" s="11">
        <f t="shared" si="5"/>
        <v>3150</v>
      </c>
      <c r="J85" s="21"/>
    </row>
    <row r="86" spans="2:10" s="5" customFormat="1" ht="16.5" customHeight="1" x14ac:dyDescent="0.25">
      <c r="B86" s="43" t="s">
        <v>164</v>
      </c>
      <c r="C86" s="10" t="s">
        <v>37</v>
      </c>
      <c r="D86" s="42"/>
      <c r="E86" s="7" t="s">
        <v>40</v>
      </c>
      <c r="F86" s="8">
        <v>3</v>
      </c>
      <c r="G86" s="8">
        <v>1</v>
      </c>
      <c r="H86" s="8">
        <v>800</v>
      </c>
      <c r="I86" s="11">
        <f t="shared" si="5"/>
        <v>2400</v>
      </c>
      <c r="J86" s="21"/>
    </row>
    <row r="87" spans="2:10" s="5" customFormat="1" ht="16.5" customHeight="1" x14ac:dyDescent="0.25">
      <c r="B87" s="43" t="s">
        <v>165</v>
      </c>
      <c r="C87" s="10" t="s">
        <v>38</v>
      </c>
      <c r="D87" s="42" t="s">
        <v>39</v>
      </c>
      <c r="E87" s="7" t="s">
        <v>40</v>
      </c>
      <c r="F87" s="8">
        <v>3</v>
      </c>
      <c r="G87" s="8">
        <v>1</v>
      </c>
      <c r="H87" s="8">
        <v>600</v>
      </c>
      <c r="I87" s="11">
        <f t="shared" si="5"/>
        <v>1800</v>
      </c>
      <c r="J87" s="21"/>
    </row>
    <row r="88" spans="2:10" x14ac:dyDescent="0.4">
      <c r="B88" s="39"/>
      <c r="C88" s="60" t="s">
        <v>7</v>
      </c>
      <c r="D88" s="60"/>
      <c r="E88" s="60"/>
      <c r="F88" s="60"/>
      <c r="G88" s="60"/>
      <c r="H88" s="60"/>
      <c r="I88" s="13">
        <f>SUM(I78:I87)</f>
        <v>97790</v>
      </c>
      <c r="J88" s="4"/>
    </row>
    <row r="89" spans="2:10" s="5" customFormat="1" ht="18.5" x14ac:dyDescent="0.25">
      <c r="B89" s="38">
        <v>6</v>
      </c>
      <c r="C89" s="64" t="s">
        <v>76</v>
      </c>
      <c r="D89" s="64"/>
      <c r="E89" s="64"/>
      <c r="F89" s="64"/>
      <c r="G89" s="64"/>
      <c r="H89" s="64"/>
      <c r="I89" s="64"/>
      <c r="J89" s="64"/>
    </row>
    <row r="90" spans="2:10" s="5" customFormat="1" ht="16.5" customHeight="1" x14ac:dyDescent="0.25">
      <c r="B90" s="43" t="s">
        <v>80</v>
      </c>
      <c r="C90" s="22" t="s">
        <v>20</v>
      </c>
      <c r="D90" s="42" t="s">
        <v>74</v>
      </c>
      <c r="E90" s="7" t="s">
        <v>21</v>
      </c>
      <c r="F90" s="8">
        <v>6</v>
      </c>
      <c r="G90" s="8">
        <v>1</v>
      </c>
      <c r="H90" s="8">
        <v>10000</v>
      </c>
      <c r="I90" s="11">
        <f>F90*G90*H90</f>
        <v>60000</v>
      </c>
      <c r="J90" s="21"/>
    </row>
    <row r="91" spans="2:10" s="5" customFormat="1" ht="16.5" customHeight="1" x14ac:dyDescent="0.25">
      <c r="B91" s="43" t="s">
        <v>80</v>
      </c>
      <c r="C91" s="22" t="s">
        <v>81</v>
      </c>
      <c r="D91" s="42" t="s">
        <v>167</v>
      </c>
      <c r="E91" s="7" t="s">
        <v>71</v>
      </c>
      <c r="F91" s="8">
        <v>30</v>
      </c>
      <c r="G91" s="8">
        <v>1</v>
      </c>
      <c r="H91" s="8">
        <v>500</v>
      </c>
      <c r="I91" s="11">
        <f>F91*G91*H91</f>
        <v>15000</v>
      </c>
      <c r="J91" s="21"/>
    </row>
    <row r="92" spans="2:10" x14ac:dyDescent="0.4">
      <c r="B92" s="39"/>
      <c r="C92" s="60" t="s">
        <v>7</v>
      </c>
      <c r="D92" s="60"/>
      <c r="E92" s="60"/>
      <c r="F92" s="60"/>
      <c r="G92" s="60"/>
      <c r="H92" s="60"/>
      <c r="I92" s="13">
        <f>SUM(I90:I91)</f>
        <v>75000</v>
      </c>
      <c r="J92" s="4"/>
    </row>
    <row r="93" spans="2:10" s="5" customFormat="1" ht="18.5" x14ac:dyDescent="0.25">
      <c r="B93" s="38">
        <v>7</v>
      </c>
      <c r="C93" s="64" t="s">
        <v>166</v>
      </c>
      <c r="D93" s="64"/>
      <c r="E93" s="64"/>
      <c r="F93" s="64"/>
      <c r="G93" s="64"/>
      <c r="H93" s="64"/>
      <c r="I93" s="64"/>
      <c r="J93" s="64"/>
    </row>
    <row r="94" spans="2:10" s="5" customFormat="1" ht="16.5" customHeight="1" x14ac:dyDescent="0.25">
      <c r="B94" s="52" t="s">
        <v>170</v>
      </c>
      <c r="C94" s="53" t="s">
        <v>169</v>
      </c>
      <c r="D94" s="42" t="s">
        <v>168</v>
      </c>
      <c r="E94" s="7" t="s">
        <v>27</v>
      </c>
      <c r="F94" s="8">
        <v>24</v>
      </c>
      <c r="G94" s="8">
        <v>1</v>
      </c>
      <c r="H94" s="8">
        <v>500</v>
      </c>
      <c r="I94" s="11">
        <f>F94*G94*H94</f>
        <v>12000</v>
      </c>
      <c r="J94" s="21"/>
    </row>
    <row r="95" spans="2:10" x14ac:dyDescent="0.4">
      <c r="B95" s="39"/>
      <c r="C95" s="60" t="s">
        <v>7</v>
      </c>
      <c r="D95" s="60"/>
      <c r="E95" s="60"/>
      <c r="F95" s="60"/>
      <c r="G95" s="60"/>
      <c r="H95" s="60"/>
      <c r="I95" s="13">
        <f>SUM(I94:I94)</f>
        <v>12000</v>
      </c>
      <c r="J95" s="4"/>
    </row>
    <row r="96" spans="2:10" x14ac:dyDescent="0.4">
      <c r="B96" s="39"/>
      <c r="C96" s="60" t="s">
        <v>9</v>
      </c>
      <c r="D96" s="60"/>
      <c r="E96" s="60"/>
      <c r="F96" s="60"/>
      <c r="G96" s="60"/>
      <c r="H96" s="60"/>
      <c r="I96" s="13">
        <f>I95+I92+I88+I76+I24+I49+I70</f>
        <v>429760</v>
      </c>
      <c r="J96" s="4"/>
    </row>
    <row r="97" spans="2:10" ht="18.5" x14ac:dyDescent="0.4">
      <c r="B97" s="38">
        <v>8</v>
      </c>
      <c r="C97" s="73" t="s">
        <v>88</v>
      </c>
      <c r="D97" s="74"/>
      <c r="E97" s="74"/>
      <c r="F97" s="74"/>
      <c r="G97" s="74"/>
      <c r="H97" s="74"/>
      <c r="I97" s="74"/>
      <c r="J97" s="75"/>
    </row>
    <row r="98" spans="2:10" x14ac:dyDescent="0.4">
      <c r="B98" s="39"/>
      <c r="C98" s="19" t="s">
        <v>8</v>
      </c>
      <c r="D98" s="72">
        <v>0.06</v>
      </c>
      <c r="E98" s="72"/>
      <c r="F98" s="72"/>
      <c r="G98" s="72"/>
      <c r="H98" s="72"/>
      <c r="I98" s="14">
        <f>I96*D98</f>
        <v>25785.599999999999</v>
      </c>
      <c r="J98" s="1"/>
    </row>
    <row r="99" spans="2:10" x14ac:dyDescent="0.25">
      <c r="B99" s="39"/>
      <c r="C99" s="76"/>
      <c r="D99" s="77"/>
      <c r="E99" s="77"/>
      <c r="F99" s="77"/>
      <c r="G99" s="77"/>
      <c r="H99" s="77"/>
      <c r="I99" s="77"/>
      <c r="J99" s="78"/>
    </row>
    <row r="100" spans="2:10" ht="23.4" customHeight="1" x14ac:dyDescent="0.4">
      <c r="B100" s="40"/>
      <c r="C100" s="71" t="s">
        <v>10</v>
      </c>
      <c r="D100" s="71"/>
      <c r="E100" s="71"/>
      <c r="F100" s="71"/>
      <c r="G100" s="71"/>
      <c r="H100" s="71"/>
      <c r="I100" s="45">
        <f>I96+I98</f>
        <v>455545.59999999998</v>
      </c>
      <c r="J100" s="18"/>
    </row>
  </sheetData>
  <mergeCells count="36">
    <mergeCell ref="C100:H100"/>
    <mergeCell ref="D98:H98"/>
    <mergeCell ref="C96:H96"/>
    <mergeCell ref="C97:J97"/>
    <mergeCell ref="C99:J99"/>
    <mergeCell ref="B2:D2"/>
    <mergeCell ref="C76:H76"/>
    <mergeCell ref="C16:D16"/>
    <mergeCell ref="C17:J17"/>
    <mergeCell ref="C26:C27"/>
    <mergeCell ref="B26:B27"/>
    <mergeCell ref="C25:J25"/>
    <mergeCell ref="C24:H24"/>
    <mergeCell ref="C72:C74"/>
    <mergeCell ref="C71:J71"/>
    <mergeCell ref="C49:H49"/>
    <mergeCell ref="B72:B74"/>
    <mergeCell ref="C38:C47"/>
    <mergeCell ref="B18:B20"/>
    <mergeCell ref="C31:C37"/>
    <mergeCell ref="C50:J50"/>
    <mergeCell ref="C18:C20"/>
    <mergeCell ref="C51:C56"/>
    <mergeCell ref="B38:B47"/>
    <mergeCell ref="C95:H95"/>
    <mergeCell ref="B15:E15"/>
    <mergeCell ref="C70:H70"/>
    <mergeCell ref="B31:B37"/>
    <mergeCell ref="B51:B56"/>
    <mergeCell ref="B57:B66"/>
    <mergeCell ref="C57:C66"/>
    <mergeCell ref="C93:J93"/>
    <mergeCell ref="C89:J89"/>
    <mergeCell ref="C92:H92"/>
    <mergeCell ref="C77:J77"/>
    <mergeCell ref="C88:H88"/>
  </mergeCells>
  <phoneticPr fontId="6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2019-09-04T15:12:58Z</dcterms:modified>
</cp:coreProperties>
</file>