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on.sun\Desktop\sunq\薪资\2025\12月\云才\"/>
    </mc:Choice>
  </mc:AlternateContent>
  <bookViews>
    <workbookView xWindow="0" yWindow="0" windowWidth="21240" windowHeight="5070"/>
  </bookViews>
  <sheets>
    <sheet name="1" sheetId="4" r:id="rId1"/>
  </sheets>
  <calcPr calcId="152511"/>
</workbook>
</file>

<file path=xl/calcChain.xml><?xml version="1.0" encoding="utf-8"?>
<calcChain xmlns="http://schemas.openxmlformats.org/spreadsheetml/2006/main">
  <c r="D6" i="4" l="1"/>
  <c r="H6" i="4"/>
  <c r="D7" i="4"/>
  <c r="O7" i="4" s="1"/>
  <c r="H7" i="4"/>
  <c r="J4" i="4"/>
  <c r="J5" i="4"/>
  <c r="J6" i="4"/>
  <c r="O6" i="4" s="1"/>
  <c r="P6" i="4" s="1"/>
  <c r="J7" i="4"/>
  <c r="E3" i="4"/>
  <c r="F3" i="4"/>
  <c r="G3" i="4" s="1"/>
  <c r="H3" i="4" s="1"/>
  <c r="P7" i="4" l="1"/>
  <c r="R7" i="4" s="1"/>
  <c r="R6" i="4"/>
  <c r="I9" i="4"/>
  <c r="K9" i="4"/>
  <c r="L9" i="4"/>
  <c r="M9" i="4"/>
  <c r="F15" i="4" s="1"/>
  <c r="J3" i="4"/>
  <c r="J9" i="4" l="1"/>
  <c r="S9" i="4"/>
  <c r="D4" i="4" l="1"/>
  <c r="N9" i="4" l="1"/>
  <c r="H4" i="4"/>
  <c r="O4" i="4"/>
  <c r="P4" i="4" l="1"/>
  <c r="R4" i="4" l="1"/>
  <c r="T4" i="4"/>
  <c r="D5" i="4" l="1"/>
  <c r="O5" i="4" s="1"/>
  <c r="P5" i="4" l="1"/>
  <c r="H5" i="4"/>
  <c r="R5" i="4" l="1"/>
  <c r="E9" i="4"/>
  <c r="F9" i="4" l="1"/>
  <c r="T5" i="4"/>
  <c r="G9" i="4" l="1"/>
  <c r="C9" i="4" l="1"/>
  <c r="D3" i="4" l="1"/>
  <c r="O3" i="4" l="1"/>
  <c r="P3" i="4" l="1"/>
  <c r="R3" i="4" l="1"/>
  <c r="T3" i="4"/>
  <c r="D9" i="4"/>
  <c r="O9" i="4"/>
  <c r="F14" i="4" s="1"/>
  <c r="Q9" i="4" l="1"/>
  <c r="F13" i="4" s="1"/>
  <c r="H9" i="4"/>
  <c r="R9" i="4" l="1"/>
  <c r="P9" i="4"/>
  <c r="F12" i="4" s="1"/>
  <c r="F16" i="4" s="1"/>
  <c r="T9" i="4" l="1"/>
</calcChain>
</file>

<file path=xl/comments1.xml><?xml version="1.0" encoding="utf-8"?>
<comments xmlns="http://schemas.openxmlformats.org/spreadsheetml/2006/main">
  <authors>
    <author>行政人事部孙淇</author>
  </authors>
  <commentList>
    <comment ref="M2" authorId="0" shapeId="0">
      <text>
        <r>
          <rPr>
            <b/>
            <sz val="9"/>
            <color indexed="81"/>
            <rFont val="宋体"/>
            <family val="3"/>
            <charset val="134"/>
          </rPr>
          <t>行政人事部孙淇:</t>
        </r>
        <r>
          <rPr>
            <sz val="9"/>
            <color indexed="81"/>
            <rFont val="宋体"/>
            <family val="3"/>
            <charset val="134"/>
          </rPr>
          <t xml:space="preserve">
第一次实名验证费用3元，非招行用户每次手续费0.5元</t>
        </r>
      </text>
    </comment>
  </commentList>
</comments>
</file>

<file path=xl/sharedStrings.xml><?xml version="1.0" encoding="utf-8"?>
<sst xmlns="http://schemas.openxmlformats.org/spreadsheetml/2006/main" count="34" uniqueCount="30">
  <si>
    <t>个税</t>
  </si>
  <si>
    <t>基础部分</t>
    <phoneticPr fontId="3" type="noConversion"/>
  </si>
  <si>
    <t>备注</t>
    <phoneticPr fontId="3" type="noConversion"/>
  </si>
  <si>
    <t>公司总成本</t>
    <phoneticPr fontId="3" type="noConversion"/>
  </si>
  <si>
    <t>平台转账金额</t>
    <phoneticPr fontId="3" type="noConversion"/>
  </si>
  <si>
    <t>平台服务费</t>
    <phoneticPr fontId="3" type="noConversion"/>
  </si>
  <si>
    <t>平台部分实发</t>
    <phoneticPr fontId="3" type="noConversion"/>
  </si>
  <si>
    <t>易才服务费</t>
    <phoneticPr fontId="3" type="noConversion"/>
  </si>
  <si>
    <t>实发</t>
  </si>
  <si>
    <t>平台支付合计</t>
    <phoneticPr fontId="3" type="noConversion"/>
  </si>
  <si>
    <t>手续费</t>
    <phoneticPr fontId="3" type="noConversion"/>
  </si>
  <si>
    <t>补贴</t>
    <phoneticPr fontId="3" type="noConversion"/>
  </si>
  <si>
    <t>绩效</t>
    <phoneticPr fontId="3" type="noConversion"/>
  </si>
  <si>
    <t>综合</t>
    <phoneticPr fontId="3" type="noConversion"/>
  </si>
  <si>
    <t>本月合计</t>
    <phoneticPr fontId="3" type="noConversion"/>
  </si>
  <si>
    <t>手续费</t>
    <phoneticPr fontId="3" type="noConversion"/>
  </si>
  <si>
    <t>第三方平台部分(云才平台-麦田账号）</t>
    <phoneticPr fontId="3" type="noConversion"/>
  </si>
  <si>
    <t>柳玉</t>
  </si>
  <si>
    <t>袁丰梅</t>
  </si>
  <si>
    <t>袁丰刚</t>
  </si>
  <si>
    <t>向秀芳</t>
  </si>
  <si>
    <t>郭露</t>
  </si>
  <si>
    <t>综合应发</t>
    <phoneticPr fontId="3" type="noConversion"/>
  </si>
  <si>
    <t>其它</t>
    <phoneticPr fontId="3" type="noConversion"/>
  </si>
  <si>
    <t>25.1月税费</t>
    <phoneticPr fontId="3" type="noConversion"/>
  </si>
  <si>
    <t>发放总计</t>
    <phoneticPr fontId="3" type="noConversion"/>
  </si>
  <si>
    <t>姓名</t>
  </si>
  <si>
    <t>兼职项目</t>
    <phoneticPr fontId="3" type="noConversion"/>
  </si>
  <si>
    <t>平面设计</t>
    <phoneticPr fontId="3" type="noConversion"/>
  </si>
  <si>
    <t>翻译服务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</si>
</sst>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0070C0"/>
      <name val="宋体"/>
      <family val="3"/>
      <charset val="134"/>
      <scheme val="minor"/>
    </font>
    <font>
      <sz val="11"/>
      <color theme="1"/>
      <name val="华文细黑"/>
      <family val="3"/>
      <charset val="134"/>
    </font>
    <font>
      <b/>
      <sz val="11"/>
      <color theme="9" tint="-0.249977111117893"/>
      <name val="宋体"/>
      <family val="3"/>
      <charset val="134"/>
      <scheme val="minor"/>
    </font>
    <font>
      <b/>
      <sz val="11"/>
      <color rgb="FF00B0F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2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3" fontId="1" fillId="0" borderId="6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43" fontId="11" fillId="0" borderId="6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3" fontId="9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43" fontId="1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Border="1" applyAlignment="1">
      <alignment horizontal="center"/>
    </xf>
    <xf numFmtId="4" fontId="10" fillId="0" borderId="1" xfId="0" applyNumberFormat="1" applyFont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6"/>
  <sheetViews>
    <sheetView tabSelected="1" workbookViewId="0">
      <pane xSplit="2" topLeftCell="C1" activePane="topRight" state="frozen"/>
      <selection pane="topRight" activeCell="I23" sqref="I23"/>
    </sheetView>
  </sheetViews>
  <sheetFormatPr defaultRowHeight="13.5" x14ac:dyDescent="0.15"/>
  <cols>
    <col min="1" max="1" width="8.25" customWidth="1"/>
    <col min="2" max="2" width="10.125" customWidth="1"/>
    <col min="3" max="4" width="12" customWidth="1"/>
    <col min="5" max="6" width="10.625" customWidth="1"/>
    <col min="7" max="7" width="8.5" customWidth="1"/>
    <col min="8" max="8" width="11.875" customWidth="1"/>
    <col min="9" max="9" width="13.625" customWidth="1"/>
    <col min="10" max="10" width="13.75" customWidth="1"/>
    <col min="11" max="11" width="11.75" customWidth="1"/>
    <col min="12" max="12" width="11" customWidth="1"/>
    <col min="13" max="13" width="8.375" customWidth="1"/>
    <col min="14" max="14" width="11.375" hidden="1" customWidth="1"/>
    <col min="15" max="15" width="13.25" customWidth="1"/>
    <col min="16" max="16" width="11.625" customWidth="1"/>
    <col min="17" max="17" width="12.5" customWidth="1"/>
    <col min="18" max="18" width="14.125" customWidth="1"/>
    <col min="19" max="19" width="12" customWidth="1"/>
    <col min="20" max="20" width="15.375" customWidth="1"/>
    <col min="21" max="21" width="15.625" customWidth="1"/>
    <col min="22" max="22" width="19.875" customWidth="1"/>
  </cols>
  <sheetData>
    <row r="1" spans="1:22" ht="20.100000000000001" customHeight="1" x14ac:dyDescent="0.15">
      <c r="C1" s="27" t="s">
        <v>1</v>
      </c>
      <c r="D1" s="27"/>
      <c r="E1" s="27"/>
      <c r="F1" s="27"/>
      <c r="G1" s="27"/>
      <c r="H1" s="27"/>
      <c r="I1" s="25" t="s">
        <v>16</v>
      </c>
      <c r="J1" s="27"/>
      <c r="K1" s="27"/>
      <c r="L1" s="27"/>
      <c r="M1" s="27"/>
      <c r="N1" s="27"/>
      <c r="O1" s="25"/>
      <c r="P1" s="25"/>
      <c r="Q1" s="25"/>
      <c r="R1" s="25"/>
      <c r="S1" s="8"/>
      <c r="U1" s="6" t="s">
        <v>2</v>
      </c>
    </row>
    <row r="2" spans="1:22" s="1" customFormat="1" ht="20.100000000000001" customHeight="1" x14ac:dyDescent="0.15">
      <c r="A2" s="22" t="s">
        <v>26</v>
      </c>
      <c r="B2" s="10" t="s">
        <v>27</v>
      </c>
      <c r="C2" s="29"/>
      <c r="D2" s="30"/>
      <c r="E2" s="30"/>
      <c r="F2" s="30"/>
      <c r="G2" s="30"/>
      <c r="H2" s="31"/>
      <c r="I2" s="20" t="s">
        <v>13</v>
      </c>
      <c r="J2" s="18" t="s">
        <v>22</v>
      </c>
      <c r="K2" s="2" t="s">
        <v>11</v>
      </c>
      <c r="L2" s="2" t="s">
        <v>12</v>
      </c>
      <c r="M2" s="17" t="s">
        <v>10</v>
      </c>
      <c r="N2" s="17" t="s">
        <v>23</v>
      </c>
      <c r="O2" s="14" t="s">
        <v>6</v>
      </c>
      <c r="P2" s="2" t="s">
        <v>5</v>
      </c>
      <c r="Q2" s="2" t="s">
        <v>24</v>
      </c>
      <c r="R2" s="13" t="s">
        <v>4</v>
      </c>
      <c r="S2" s="2" t="s">
        <v>7</v>
      </c>
      <c r="T2" s="2" t="s">
        <v>3</v>
      </c>
    </row>
    <row r="3" spans="1:22" ht="20.100000000000001" customHeight="1" x14ac:dyDescent="0.15">
      <c r="A3" s="23" t="s">
        <v>17</v>
      </c>
      <c r="B3" s="24" t="s">
        <v>28</v>
      </c>
      <c r="C3" s="3">
        <v>0</v>
      </c>
      <c r="D3" s="3">
        <f t="shared" ref="D3:D5" si="0">C3</f>
        <v>0</v>
      </c>
      <c r="E3" s="3">
        <f t="shared" ref="E3" si="1">D3</f>
        <v>0</v>
      </c>
      <c r="F3" s="3">
        <f t="shared" ref="F3" si="2">E3</f>
        <v>0</v>
      </c>
      <c r="G3" s="3">
        <f t="shared" ref="G3" si="3">F3</f>
        <v>0</v>
      </c>
      <c r="H3" s="3">
        <f t="shared" ref="H3" si="4">G3</f>
        <v>0</v>
      </c>
      <c r="I3" s="21">
        <v>79000</v>
      </c>
      <c r="J3" s="19">
        <f>I3</f>
        <v>79000</v>
      </c>
      <c r="K3" s="3">
        <v>0</v>
      </c>
      <c r="L3" s="3">
        <v>0</v>
      </c>
      <c r="M3" s="3">
        <v>0</v>
      </c>
      <c r="N3" s="3">
        <v>0</v>
      </c>
      <c r="O3" s="15">
        <f>ROUND(J3-H3+K3+L3-M3-N3,2)</f>
        <v>79000</v>
      </c>
      <c r="P3" s="12">
        <f t="shared" ref="P3:P5" si="5">ROUND(O3*6%,2)</f>
        <v>4740</v>
      </c>
      <c r="Q3" s="3">
        <v>2259.4</v>
      </c>
      <c r="R3" s="16">
        <f t="shared" ref="R3:R5" si="6">SUM(O3+P3+Q3+M3)</f>
        <v>85999.4</v>
      </c>
      <c r="S3" s="3"/>
      <c r="T3" s="3">
        <f>H3+E3+O3+P3+Q3+S3</f>
        <v>85999.4</v>
      </c>
      <c r="U3" s="7"/>
      <c r="V3" s="9"/>
    </row>
    <row r="4" spans="1:22" ht="20.100000000000001" customHeight="1" x14ac:dyDescent="0.15">
      <c r="A4" s="23" t="s">
        <v>18</v>
      </c>
      <c r="B4" s="11" t="s">
        <v>28</v>
      </c>
      <c r="C4" s="3">
        <v>0</v>
      </c>
      <c r="D4" s="3">
        <f t="shared" si="0"/>
        <v>0</v>
      </c>
      <c r="E4" s="3">
        <v>0</v>
      </c>
      <c r="F4" s="3">
        <v>0</v>
      </c>
      <c r="G4" s="3">
        <v>0</v>
      </c>
      <c r="H4" s="3">
        <f>D4-F4-G4</f>
        <v>0</v>
      </c>
      <c r="I4" s="21">
        <v>79000</v>
      </c>
      <c r="J4" s="19">
        <f t="shared" ref="J4:J7" si="7">I4</f>
        <v>79000</v>
      </c>
      <c r="K4" s="3">
        <v>0</v>
      </c>
      <c r="L4" s="3">
        <v>0</v>
      </c>
      <c r="M4" s="3">
        <v>0</v>
      </c>
      <c r="N4" s="3">
        <v>0</v>
      </c>
      <c r="O4" s="15">
        <f>ROUND(J4-D4+K4+L4-M4-N4,2)</f>
        <v>79000</v>
      </c>
      <c r="P4" s="12">
        <f t="shared" si="5"/>
        <v>4740</v>
      </c>
      <c r="Q4" s="3">
        <v>2259.4</v>
      </c>
      <c r="R4" s="16">
        <f t="shared" si="6"/>
        <v>85999.4</v>
      </c>
      <c r="S4" s="3"/>
      <c r="T4" s="3">
        <f>H4+E4+O4+P4+Q4+S4</f>
        <v>85999.4</v>
      </c>
      <c r="U4" s="7"/>
      <c r="V4" s="9"/>
    </row>
    <row r="5" spans="1:22" ht="20.100000000000001" customHeight="1" x14ac:dyDescent="0.15">
      <c r="A5" s="23" t="s">
        <v>19</v>
      </c>
      <c r="B5" s="11" t="s">
        <v>29</v>
      </c>
      <c r="C5" s="3">
        <v>0</v>
      </c>
      <c r="D5" s="3">
        <f t="shared" si="0"/>
        <v>0</v>
      </c>
      <c r="E5" s="3">
        <v>0</v>
      </c>
      <c r="F5" s="3">
        <v>0</v>
      </c>
      <c r="G5" s="3">
        <v>0</v>
      </c>
      <c r="H5" s="3">
        <f t="shared" ref="H5" si="8">D5-F5-G5</f>
        <v>0</v>
      </c>
      <c r="I5" s="21">
        <v>79000</v>
      </c>
      <c r="J5" s="19">
        <f t="shared" si="7"/>
        <v>79000</v>
      </c>
      <c r="K5" s="3">
        <v>0</v>
      </c>
      <c r="L5" s="3">
        <v>0</v>
      </c>
      <c r="M5" s="3">
        <v>0</v>
      </c>
      <c r="N5" s="3">
        <v>0</v>
      </c>
      <c r="O5" s="15">
        <f>ROUND(J5-D5+K5+L5-M5-N5,2)</f>
        <v>79000</v>
      </c>
      <c r="P5" s="12">
        <f t="shared" si="5"/>
        <v>4740</v>
      </c>
      <c r="Q5" s="3">
        <v>2259.4</v>
      </c>
      <c r="R5" s="16">
        <f t="shared" si="6"/>
        <v>85999.4</v>
      </c>
      <c r="S5" s="3"/>
      <c r="T5" s="3">
        <f>H5+E5+O5+P5+Q5+S5</f>
        <v>85999.4</v>
      </c>
      <c r="U5" s="7"/>
      <c r="V5" s="9"/>
    </row>
    <row r="6" spans="1:22" ht="20.100000000000001" customHeight="1" x14ac:dyDescent="0.15">
      <c r="A6" s="23" t="s">
        <v>20</v>
      </c>
      <c r="B6" s="11" t="s">
        <v>29</v>
      </c>
      <c r="C6" s="3">
        <v>0</v>
      </c>
      <c r="D6" s="3">
        <f t="shared" ref="D6:D7" si="9">C6</f>
        <v>0</v>
      </c>
      <c r="E6" s="3">
        <v>0</v>
      </c>
      <c r="F6" s="3">
        <v>0</v>
      </c>
      <c r="G6" s="3">
        <v>0</v>
      </c>
      <c r="H6" s="3">
        <f t="shared" ref="H6:H7" si="10">D6-F6-G6</f>
        <v>0</v>
      </c>
      <c r="I6" s="21">
        <v>79000</v>
      </c>
      <c r="J6" s="19">
        <f t="shared" si="7"/>
        <v>79000</v>
      </c>
      <c r="K6" s="3">
        <v>0</v>
      </c>
      <c r="L6" s="3">
        <v>0</v>
      </c>
      <c r="M6" s="3">
        <v>0</v>
      </c>
      <c r="N6" s="3">
        <v>0</v>
      </c>
      <c r="O6" s="15">
        <f t="shared" ref="O6:O7" si="11">ROUND(J6-D6+K6+L6-M6-N6,2)</f>
        <v>79000</v>
      </c>
      <c r="P6" s="12">
        <f t="shared" ref="P6:P7" si="12">ROUND(O6*6%,2)</f>
        <v>4740</v>
      </c>
      <c r="Q6" s="3">
        <v>2259.4</v>
      </c>
      <c r="R6" s="16">
        <f t="shared" ref="R6:R7" si="13">SUM(O6+P6+Q6+M6)</f>
        <v>85999.4</v>
      </c>
      <c r="S6" s="3"/>
      <c r="T6" s="3"/>
      <c r="U6" s="7"/>
      <c r="V6" s="9"/>
    </row>
    <row r="7" spans="1:22" ht="20.100000000000001" customHeight="1" x14ac:dyDescent="0.15">
      <c r="A7" s="23" t="s">
        <v>21</v>
      </c>
      <c r="B7" s="11" t="s">
        <v>29</v>
      </c>
      <c r="C7" s="3">
        <v>0</v>
      </c>
      <c r="D7" s="3">
        <f t="shared" si="9"/>
        <v>0</v>
      </c>
      <c r="E7" s="3">
        <v>0</v>
      </c>
      <c r="F7" s="3">
        <v>0</v>
      </c>
      <c r="G7" s="3">
        <v>0</v>
      </c>
      <c r="H7" s="3">
        <f t="shared" si="10"/>
        <v>0</v>
      </c>
      <c r="I7" s="21">
        <v>79000</v>
      </c>
      <c r="J7" s="19">
        <f t="shared" si="7"/>
        <v>79000</v>
      </c>
      <c r="K7" s="3">
        <v>0</v>
      </c>
      <c r="L7" s="3">
        <v>0</v>
      </c>
      <c r="M7" s="3">
        <v>0</v>
      </c>
      <c r="N7" s="3">
        <v>0</v>
      </c>
      <c r="O7" s="15">
        <f t="shared" si="11"/>
        <v>79000</v>
      </c>
      <c r="P7" s="12">
        <f t="shared" si="12"/>
        <v>4740</v>
      </c>
      <c r="Q7" s="3">
        <v>2259.4</v>
      </c>
      <c r="R7" s="16">
        <f t="shared" si="13"/>
        <v>85999.4</v>
      </c>
      <c r="S7" s="3"/>
      <c r="T7" s="3"/>
      <c r="U7" s="7"/>
      <c r="V7" s="9"/>
    </row>
    <row r="8" spans="1:22" ht="20.25" customHeight="1" x14ac:dyDescent="0.15"/>
    <row r="9" spans="1:22" ht="16.5" x14ac:dyDescent="0.15">
      <c r="B9" s="4" t="s">
        <v>25</v>
      </c>
      <c r="C9" s="5">
        <f t="shared" ref="C9:T9" si="14">ROUND(SUM(C3:C7),2)</f>
        <v>0</v>
      </c>
      <c r="D9" s="5">
        <f t="shared" si="14"/>
        <v>0</v>
      </c>
      <c r="E9" s="5">
        <f t="shared" si="14"/>
        <v>0</v>
      </c>
      <c r="F9" s="5">
        <f t="shared" si="14"/>
        <v>0</v>
      </c>
      <c r="G9" s="5">
        <f t="shared" si="14"/>
        <v>0</v>
      </c>
      <c r="H9" s="5">
        <f t="shared" si="14"/>
        <v>0</v>
      </c>
      <c r="I9" s="5">
        <f t="shared" si="14"/>
        <v>395000</v>
      </c>
      <c r="J9" s="5">
        <f t="shared" si="14"/>
        <v>395000</v>
      </c>
      <c r="K9" s="5">
        <f t="shared" si="14"/>
        <v>0</v>
      </c>
      <c r="L9" s="5">
        <f t="shared" si="14"/>
        <v>0</v>
      </c>
      <c r="M9" s="5">
        <f t="shared" si="14"/>
        <v>0</v>
      </c>
      <c r="N9" s="5">
        <f t="shared" si="14"/>
        <v>0</v>
      </c>
      <c r="O9" s="5">
        <f t="shared" si="14"/>
        <v>395000</v>
      </c>
      <c r="P9" s="5">
        <f t="shared" si="14"/>
        <v>23700</v>
      </c>
      <c r="Q9" s="5">
        <f t="shared" si="14"/>
        <v>11297</v>
      </c>
      <c r="R9" s="5">
        <f t="shared" si="14"/>
        <v>429997</v>
      </c>
      <c r="S9" s="5">
        <f t="shared" si="14"/>
        <v>0</v>
      </c>
      <c r="T9" s="5">
        <f t="shared" si="14"/>
        <v>257998.2</v>
      </c>
    </row>
    <row r="11" spans="1:22" x14ac:dyDescent="0.15">
      <c r="C11" s="25" t="s">
        <v>14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2" ht="15.75" x14ac:dyDescent="0.15">
      <c r="C12" s="28" t="s">
        <v>5</v>
      </c>
      <c r="D12" s="28"/>
      <c r="E12" s="28"/>
      <c r="F12" s="28">
        <f>P9</f>
        <v>23700</v>
      </c>
      <c r="G12" s="28"/>
      <c r="H12" s="28"/>
      <c r="I12" s="28"/>
      <c r="J12" s="28"/>
      <c r="K12" s="28"/>
      <c r="L12" s="28"/>
      <c r="M12" s="28"/>
    </row>
    <row r="13" spans="1:22" ht="15.75" x14ac:dyDescent="0.15">
      <c r="C13" s="28" t="s">
        <v>0</v>
      </c>
      <c r="D13" s="28"/>
      <c r="E13" s="28"/>
      <c r="F13" s="28">
        <f>Q9</f>
        <v>11297</v>
      </c>
      <c r="G13" s="28"/>
      <c r="H13" s="28"/>
      <c r="I13" s="28"/>
      <c r="J13" s="28"/>
      <c r="K13" s="28"/>
      <c r="L13" s="28"/>
      <c r="M13" s="28"/>
    </row>
    <row r="14" spans="1:22" ht="15.75" x14ac:dyDescent="0.15">
      <c r="C14" s="28" t="s">
        <v>8</v>
      </c>
      <c r="D14" s="28"/>
      <c r="E14" s="28"/>
      <c r="F14" s="28">
        <f>O9</f>
        <v>395000</v>
      </c>
      <c r="G14" s="28"/>
      <c r="H14" s="28"/>
      <c r="I14" s="28"/>
      <c r="J14" s="28"/>
      <c r="K14" s="28"/>
      <c r="L14" s="28"/>
      <c r="M14" s="28"/>
    </row>
    <row r="15" spans="1:22" ht="15.75" x14ac:dyDescent="0.15">
      <c r="C15" s="33" t="s">
        <v>15</v>
      </c>
      <c r="D15" s="34"/>
      <c r="E15" s="35"/>
      <c r="F15" s="33">
        <f>M9</f>
        <v>0</v>
      </c>
      <c r="G15" s="34"/>
      <c r="H15" s="34"/>
      <c r="I15" s="34"/>
      <c r="J15" s="34"/>
      <c r="K15" s="34"/>
      <c r="L15" s="34"/>
      <c r="M15" s="35"/>
    </row>
    <row r="16" spans="1:22" ht="15.75" x14ac:dyDescent="0.15">
      <c r="C16" s="32" t="s">
        <v>9</v>
      </c>
      <c r="D16" s="32"/>
      <c r="E16" s="32"/>
      <c r="F16" s="32">
        <f>SUM(F12:F15)</f>
        <v>429997</v>
      </c>
      <c r="G16" s="32"/>
      <c r="H16" s="32"/>
      <c r="I16" s="32"/>
      <c r="J16" s="32"/>
      <c r="K16" s="32"/>
      <c r="L16" s="32"/>
      <c r="M16" s="32"/>
    </row>
  </sheetData>
  <mergeCells count="14">
    <mergeCell ref="C13:E13"/>
    <mergeCell ref="F13:M13"/>
    <mergeCell ref="C14:E14"/>
    <mergeCell ref="C16:E16"/>
    <mergeCell ref="F14:M14"/>
    <mergeCell ref="F16:M16"/>
    <mergeCell ref="C15:E15"/>
    <mergeCell ref="F15:M15"/>
    <mergeCell ref="C11:M11"/>
    <mergeCell ref="C1:H1"/>
    <mergeCell ref="I1:R1"/>
    <mergeCell ref="C12:E12"/>
    <mergeCell ref="F12:M12"/>
    <mergeCell ref="C2:H2"/>
  </mergeCells>
  <phoneticPr fontId="3" type="noConversion"/>
  <conditionalFormatting sqref="B9 B3:B7">
    <cfRule type="duplicateValues" dxfId="17" priority="1"/>
    <cfRule type="duplicateValues" dxfId="16" priority="2"/>
    <cfRule type="duplicateValues" dxfId="15" priority="3"/>
    <cfRule type="duplicateValues" dxfId="14" priority="4"/>
    <cfRule type="duplicateValues" dxfId="13" priority="5"/>
    <cfRule type="duplicateValues" dxfId="12" priority="6"/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  <cfRule type="duplicateValues" dxfId="4" priority="14"/>
    <cfRule type="duplicateValues" dxfId="3" priority="15"/>
    <cfRule type="duplicateValues" dxfId="2" priority="16"/>
    <cfRule type="duplicateValues" dxfId="1" priority="17"/>
    <cfRule type="duplicateValues" dxfId="0" priority="18"/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Chen</dc:creator>
  <cp:lastModifiedBy>行政人事部孙淇</cp:lastModifiedBy>
  <cp:lastPrinted>2025-03-06T03:08:34Z</cp:lastPrinted>
  <dcterms:created xsi:type="dcterms:W3CDTF">2006-09-16T08:00:00Z</dcterms:created>
  <dcterms:modified xsi:type="dcterms:W3CDTF">2026-01-06T01:49:18Z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32B685D2F56035B369CD51659713CC32_43</vt:lpwstr>
  </property>
  <property fmtid="{D5CDD505-2E9C-101B-9397-08002B2CF9AE}" pid="3" name="KSOProductBuildVer">
    <vt:lpwstr>2052-6.2.2.8394</vt:lpwstr>
  </property>
</Properties>
</file>