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83F03D50-7BAB-44DE-9B68-3DBBA669889B}" xr6:coauthVersionLast="47" xr6:coauthVersionMax="47" xr10:uidLastSave="{00000000-0000-0000-0000-000000000000}"/>
  <bookViews>
    <workbookView xWindow="-93" yWindow="-93" windowWidth="25786" windowHeight="15586" tabRatio="535" xr2:uid="{00000000-000D-0000-FFFF-FFFF00000000}"/>
  </bookViews>
  <sheets>
    <sheet name="Sheet2" sheetId="11" r:id="rId1"/>
  </sheets>
  <calcPr calcId="181029"/>
</workbook>
</file>

<file path=xl/calcChain.xml><?xml version="1.0" encoding="utf-8"?>
<calcChain xmlns="http://schemas.openxmlformats.org/spreadsheetml/2006/main">
  <c r="G37" i="11" l="1"/>
  <c r="G10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14" i="11"/>
  <c r="G29" i="11"/>
  <c r="G27" i="11" l="1"/>
  <c r="G9" i="11"/>
  <c r="G8" i="11"/>
  <c r="F32" i="11"/>
  <c r="G34" i="11" l="1"/>
  <c r="G11" i="11"/>
  <c r="G36" i="11" s="1"/>
  <c r="G35" i="11" l="1"/>
</calcChain>
</file>

<file path=xl/sharedStrings.xml><?xml version="1.0" encoding="utf-8"?>
<sst xmlns="http://schemas.openxmlformats.org/spreadsheetml/2006/main" count="67" uniqueCount="53">
  <si>
    <t>Category</t>
    <phoneticPr fontId="2" type="noConversion"/>
  </si>
  <si>
    <t>Item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</si>
  <si>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</si>
  <si>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</si>
  <si>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</si>
  <si>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Service</t>
    <phoneticPr fontId="5" type="noConversion"/>
  </si>
  <si>
    <t>硬件平台</t>
    <phoneticPr fontId="5" type="noConversion"/>
  </si>
  <si>
    <t xml:space="preserve"> C2.2XLARGE16</t>
    <phoneticPr fontId="5" type="noConversion"/>
  </si>
  <si>
    <t>5x8支持服务</t>
    <phoneticPr fontId="5" type="noConversion"/>
  </si>
  <si>
    <t>服务器搭建及部署</t>
    <phoneticPr fontId="5" type="noConversion"/>
  </si>
  <si>
    <t>文档撰写及修改</t>
    <phoneticPr fontId="5" type="noConversion"/>
  </si>
  <si>
    <t>VAT inclusive</t>
    <phoneticPr fontId="2" type="noConversion"/>
  </si>
  <si>
    <t>基础应用服务(不含视频服务)</t>
    <phoneticPr fontId="5" type="noConversion"/>
  </si>
  <si>
    <t>基础环境搭建</t>
    <phoneticPr fontId="2" type="noConversion"/>
  </si>
  <si>
    <t>对用户提供的软件使用帮助和远程支援服务 首年到期后为合同金额的15%</t>
    <phoneticPr fontId="5" type="noConversion"/>
  </si>
  <si>
    <t>VAT 6%</t>
    <phoneticPr fontId="2" type="noConversion"/>
  </si>
  <si>
    <t>数量</t>
    <phoneticPr fontId="2" type="noConversion"/>
  </si>
  <si>
    <t>单位</t>
    <phoneticPr fontId="2" type="noConversion"/>
  </si>
  <si>
    <t>单位价格</t>
    <phoneticPr fontId="2" type="noConversion"/>
  </si>
  <si>
    <t>月</t>
    <phoneticPr fontId="2" type="noConversion"/>
  </si>
  <si>
    <t>人天</t>
    <phoneticPr fontId="2" type="noConversion"/>
  </si>
  <si>
    <t>次</t>
    <phoneticPr fontId="2" type="noConversion"/>
  </si>
  <si>
    <t>Year:F 20210423</t>
    <phoneticPr fontId="2" type="noConversion"/>
  </si>
  <si>
    <t>晖致定制版微拜访</t>
    <phoneticPr fontId="2" type="noConversion"/>
  </si>
  <si>
    <t>HCP库构建与基础数据搭建与配置</t>
    <phoneticPr fontId="2" type="noConversion"/>
  </si>
  <si>
    <t>讲者管理</t>
  </si>
  <si>
    <t>新增讲者页面制作</t>
    <phoneticPr fontId="2" type="noConversion"/>
  </si>
  <si>
    <t>讲者分数评定页面制作</t>
    <phoneticPr fontId="2" type="noConversion"/>
  </si>
  <si>
    <t>讲者分数计算逻辑制作</t>
    <phoneticPr fontId="2" type="noConversion"/>
  </si>
  <si>
    <t>含基于权重的调整逻辑</t>
    <phoneticPr fontId="2" type="noConversion"/>
  </si>
  <si>
    <t>会议管理</t>
    <phoneticPr fontId="2" type="noConversion"/>
  </si>
  <si>
    <t>发起会议</t>
    <phoneticPr fontId="2" type="noConversion"/>
  </si>
  <si>
    <t>会议信息管理与编辑</t>
    <phoneticPr fontId="2" type="noConversion"/>
  </si>
  <si>
    <t>讲者邀请与讲题管理</t>
    <phoneticPr fontId="2" type="noConversion"/>
  </si>
  <si>
    <t>用户模块</t>
    <phoneticPr fontId="2" type="noConversion"/>
  </si>
  <si>
    <t>受邀清单页面</t>
    <phoneticPr fontId="2" type="noConversion"/>
  </si>
  <si>
    <t>登录与身份认证</t>
    <phoneticPr fontId="2" type="noConversion"/>
  </si>
  <si>
    <t>数字证书</t>
    <phoneticPr fontId="2" type="noConversion"/>
  </si>
  <si>
    <t>PKG</t>
    <phoneticPr fontId="2" type="noConversion"/>
  </si>
  <si>
    <t>受邀管理逻辑开发与设定</t>
    <phoneticPr fontId="2" type="noConversion"/>
  </si>
  <si>
    <t>附言逻辑和呈现</t>
    <phoneticPr fontId="2" type="noConversion"/>
  </si>
  <si>
    <t>会议信息查询</t>
    <phoneticPr fontId="2" type="noConversion"/>
  </si>
  <si>
    <t>基于白名单</t>
    <phoneticPr fontId="2" type="noConversion"/>
  </si>
  <si>
    <t>短信验证</t>
    <phoneticPr fontId="2" type="noConversion"/>
  </si>
  <si>
    <t>基于短信验证的绑定与通知</t>
    <phoneticPr fontId="2" type="noConversion"/>
  </si>
  <si>
    <t>含接口总计10000条的PKG</t>
    <phoneticPr fontId="2" type="noConversion"/>
  </si>
  <si>
    <t>每年</t>
    <phoneticPr fontId="2" type="noConversion"/>
  </si>
  <si>
    <t>年</t>
    <phoneticPr fontId="2" type="noConversion"/>
  </si>
  <si>
    <t>基于白名单用户初次登陆绑定</t>
    <phoneticPr fontId="2" type="noConversion"/>
  </si>
  <si>
    <t>PC版功能制作</t>
    <phoneticPr fontId="2" type="noConversion"/>
  </si>
  <si>
    <t>按照手机端功能模块制作PC版功能</t>
    <phoneticPr fontId="2" type="noConversion"/>
  </si>
  <si>
    <t>在手机端功能制作完成后错事交付。</t>
    <phoneticPr fontId="2" type="noConversion"/>
  </si>
  <si>
    <t>归属数伊部分(PO金额)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</si>
</sst>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  <numFmt numFmtId="179" formatCode="0.00_ "/>
  </numFmts>
  <fonts count="20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sz val="10"/>
      <color theme="1" tint="0.14999847407452621"/>
      <name val="微软雅黑"/>
      <family val="2"/>
      <charset val="134"/>
    </font>
    <font>
      <i/>
      <sz val="10"/>
      <color theme="1" tint="0.14999847407452621"/>
      <name val="微软雅黑"/>
      <family val="2"/>
      <charset val="134"/>
    </font>
    <font>
      <b/>
      <i/>
      <sz val="10"/>
      <color theme="1" tint="0.1499984740745262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5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178" fontId="8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10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0" fontId="9" fillId="0" borderId="0" xfId="0" applyFont="1" applyFill="1">
      <alignment vertical="center"/>
    </xf>
    <xf numFmtId="178" fontId="10" fillId="5" borderId="1" xfId="0" applyNumberFormat="1" applyFont="1" applyFill="1" applyBorder="1">
      <alignment vertical="center"/>
    </xf>
    <xf numFmtId="178" fontId="9" fillId="0" borderId="0" xfId="0" applyNumberFormat="1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  <xf numFmtId="178" fontId="10" fillId="5" borderId="2" xfId="0" applyNumberFormat="1" applyFont="1" applyFill="1" applyBorder="1">
      <alignment vertical="center"/>
    </xf>
    <xf numFmtId="178" fontId="12" fillId="5" borderId="1" xfId="0" applyNumberFormat="1" applyFont="1" applyFill="1" applyBorder="1">
      <alignment vertical="center"/>
    </xf>
    <xf numFmtId="0" fontId="12" fillId="7" borderId="0" xfId="0" applyFont="1" applyFill="1" applyAlignment="1">
      <alignment horizontal="right" vertical="center"/>
    </xf>
    <xf numFmtId="178" fontId="6" fillId="0" borderId="0" xfId="0" applyNumberFormat="1" applyFont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178" fontId="10" fillId="5" borderId="0" xfId="0" applyNumberFormat="1" applyFont="1" applyFill="1" applyBorder="1">
      <alignment vertical="center"/>
    </xf>
    <xf numFmtId="178" fontId="10" fillId="5" borderId="0" xfId="0" applyNumberFormat="1" applyFont="1" applyFill="1" applyBorder="1" applyAlignment="1">
      <alignment horizontal="center" vertical="center"/>
    </xf>
    <xf numFmtId="178" fontId="12" fillId="5" borderId="0" xfId="0" applyNumberFormat="1" applyFont="1" applyFill="1" applyBorder="1">
      <alignment vertical="center"/>
    </xf>
    <xf numFmtId="178" fontId="15" fillId="0" borderId="0" xfId="0" applyNumberFormat="1" applyFont="1" applyAlignment="1">
      <alignment vertical="center"/>
    </xf>
    <xf numFmtId="0" fontId="16" fillId="7" borderId="0" xfId="0" applyFont="1" applyFill="1" applyAlignment="1">
      <alignment horizontal="right" vertical="center"/>
    </xf>
    <xf numFmtId="178" fontId="17" fillId="7" borderId="0" xfId="0" applyNumberFormat="1" applyFont="1" applyFill="1" applyAlignment="1">
      <alignment horizontal="right" vertical="center"/>
    </xf>
    <xf numFmtId="0" fontId="12" fillId="7" borderId="0" xfId="0" applyFont="1" applyFill="1" applyAlignment="1">
      <alignment horizontal="center" vertical="center"/>
    </xf>
    <xf numFmtId="178" fontId="6" fillId="6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8" fontId="10" fillId="5" borderId="2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178" fontId="14" fillId="7" borderId="0" xfId="0" applyNumberFormat="1" applyFont="1" applyFill="1" applyAlignment="1">
      <alignment horizontal="right" vertical="center"/>
    </xf>
    <xf numFmtId="178" fontId="10" fillId="5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179" fontId="18" fillId="0" borderId="0" xfId="0" applyNumberFormat="1" applyFont="1">
      <alignment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J37"/>
  <sheetViews>
    <sheetView tabSelected="1" zoomScale="85" zoomScaleNormal="85" workbookViewId="0">
      <selection activeCell="F48" sqref="F48"/>
    </sheetView>
  </sheetViews>
  <sheetFormatPr defaultColWidth="8.6640625" defaultRowHeight="12.35"/>
  <cols>
    <col min="1" max="1" width="26.6640625" style="7" bestFit="1" customWidth="1"/>
    <col min="2" max="2" width="63.265625" style="7" customWidth="1"/>
    <col min="3" max="3" width="75.46484375" style="7" customWidth="1"/>
    <col min="4" max="4" width="10" style="7" bestFit="1" customWidth="1"/>
    <col min="5" max="5" width="10" style="7" customWidth="1"/>
    <col min="6" max="6" width="12.53125" style="7" bestFit="1" customWidth="1"/>
    <col min="7" max="7" width="14.86328125" style="7" bestFit="1" customWidth="1"/>
    <col min="8" max="8" width="10.46484375" style="7" hidden="1" customWidth="1"/>
    <col min="9" max="9" width="11.59765625" style="7" hidden="1" customWidth="1"/>
    <col min="10" max="11" width="11.6640625" style="7" bestFit="1" customWidth="1"/>
    <col min="12" max="13" width="8.6640625" style="7"/>
    <col min="14" max="14" width="11.59765625" style="7" bestFit="1" customWidth="1"/>
    <col min="15" max="16384" width="8.6640625" style="7"/>
  </cols>
  <sheetData>
    <row r="1" spans="1:9" ht="14.35">
      <c r="A1" s="4" t="s">
        <v>23</v>
      </c>
      <c r="B1" s="4"/>
      <c r="C1" s="4"/>
      <c r="D1" s="5"/>
      <c r="E1" s="5"/>
      <c r="F1" s="5"/>
      <c r="G1" s="6"/>
    </row>
    <row r="2" spans="1:9" ht="13.7">
      <c r="A2" s="1"/>
      <c r="B2" s="1"/>
      <c r="C2" s="1"/>
      <c r="D2" s="8"/>
      <c r="E2" s="8"/>
      <c r="F2" s="8"/>
      <c r="G2" s="8"/>
    </row>
    <row r="3" spans="1:9" ht="14.35">
      <c r="A3" s="1"/>
      <c r="B3" s="9" t="s">
        <v>22</v>
      </c>
      <c r="C3" s="10"/>
      <c r="D3" s="8"/>
      <c r="E3" s="8"/>
      <c r="F3" s="8"/>
      <c r="G3" s="8"/>
    </row>
    <row r="4" spans="1:9" ht="14.35">
      <c r="A4" s="11"/>
      <c r="B4" s="9" t="s">
        <v>2</v>
      </c>
      <c r="C4" s="9"/>
      <c r="D4" s="8"/>
      <c r="E4" s="8"/>
      <c r="F4" s="8"/>
      <c r="G4" s="8"/>
    </row>
    <row r="5" spans="1:9" ht="14.35">
      <c r="A5" s="11"/>
      <c r="B5" s="11"/>
      <c r="C5" s="11"/>
      <c r="D5" s="12"/>
      <c r="E5" s="12"/>
      <c r="F5" s="12"/>
      <c r="G5" s="13"/>
    </row>
    <row r="6" spans="1:9" ht="14.35">
      <c r="A6" s="14" t="s">
        <v>0</v>
      </c>
      <c r="B6" s="1" t="s">
        <v>1</v>
      </c>
      <c r="C6" s="1"/>
      <c r="D6" s="15" t="s">
        <v>16</v>
      </c>
      <c r="E6" s="15" t="s">
        <v>17</v>
      </c>
      <c r="F6" s="15" t="s">
        <v>18</v>
      </c>
      <c r="G6" s="13" t="s">
        <v>4</v>
      </c>
    </row>
    <row r="7" spans="1:9" ht="1.75" customHeight="1">
      <c r="A7" s="16"/>
      <c r="B7" s="16"/>
      <c r="C7" s="16"/>
      <c r="D7" s="17"/>
      <c r="E7" s="17"/>
      <c r="F7" s="17"/>
      <c r="G7" s="18"/>
    </row>
    <row r="8" spans="1:9" ht="13.7">
      <c r="A8" s="1" t="s">
        <v>6</v>
      </c>
      <c r="B8" s="26" t="s">
        <v>7</v>
      </c>
      <c r="C8" s="27" t="s">
        <v>12</v>
      </c>
      <c r="D8" s="35">
        <v>12</v>
      </c>
      <c r="E8" s="35" t="s">
        <v>19</v>
      </c>
      <c r="F8" s="19">
        <v>1200</v>
      </c>
      <c r="G8" s="19">
        <f>D8*F8</f>
        <v>14400</v>
      </c>
      <c r="H8" s="25">
        <v>46800</v>
      </c>
      <c r="I8" s="25">
        <v>46800</v>
      </c>
    </row>
    <row r="9" spans="1:9" ht="13.7">
      <c r="A9" s="1" t="s">
        <v>37</v>
      </c>
      <c r="B9" s="26" t="s">
        <v>46</v>
      </c>
      <c r="C9" s="26"/>
      <c r="D9" s="35">
        <v>1</v>
      </c>
      <c r="E9" s="35" t="s">
        <v>47</v>
      </c>
      <c r="F9" s="19">
        <v>2000</v>
      </c>
      <c r="G9" s="19">
        <f t="shared" ref="G9" si="0">D9*F9</f>
        <v>2000</v>
      </c>
    </row>
    <row r="10" spans="1:9" ht="13.7">
      <c r="A10" s="7" t="s">
        <v>43</v>
      </c>
      <c r="B10" s="26" t="s">
        <v>44</v>
      </c>
      <c r="C10" s="26" t="s">
        <v>45</v>
      </c>
      <c r="D10" s="35">
        <v>1</v>
      </c>
      <c r="E10" s="35" t="s">
        <v>38</v>
      </c>
      <c r="F10" s="19">
        <v>1500</v>
      </c>
      <c r="G10" s="19">
        <f t="shared" ref="G10" si="1">D10*F10</f>
        <v>1500</v>
      </c>
    </row>
    <row r="11" spans="1:9" ht="14.35">
      <c r="A11" s="30"/>
      <c r="B11" s="30"/>
      <c r="C11" s="30"/>
      <c r="D11" s="45"/>
      <c r="E11" s="45"/>
      <c r="F11" s="31"/>
      <c r="G11" s="31">
        <f>SUM(G8:G9)</f>
        <v>16400</v>
      </c>
    </row>
    <row r="12" spans="1:9" ht="3" customHeight="1">
      <c r="A12" s="2"/>
      <c r="B12" s="2"/>
      <c r="C12" s="3"/>
      <c r="D12" s="46"/>
      <c r="E12" s="46"/>
      <c r="F12" s="21"/>
      <c r="G12" s="20"/>
    </row>
    <row r="13" spans="1:9" ht="3" customHeight="1">
      <c r="A13" s="2"/>
      <c r="B13" s="2"/>
      <c r="C13" s="3"/>
      <c r="D13" s="46"/>
      <c r="E13" s="46"/>
      <c r="F13" s="21"/>
      <c r="G13" s="20"/>
    </row>
    <row r="14" spans="1:9" ht="13.7">
      <c r="A14" s="38" t="s">
        <v>13</v>
      </c>
      <c r="B14" s="36" t="s">
        <v>24</v>
      </c>
      <c r="C14" s="36"/>
      <c r="D14" s="37">
        <v>5</v>
      </c>
      <c r="E14" s="37" t="s">
        <v>20</v>
      </c>
      <c r="F14" s="36">
        <v>1200</v>
      </c>
      <c r="G14" s="42">
        <f>F14*D14</f>
        <v>6000</v>
      </c>
      <c r="I14" s="25"/>
    </row>
    <row r="15" spans="1:9" ht="13.7">
      <c r="A15" s="37" t="s">
        <v>36</v>
      </c>
      <c r="B15" s="7" t="s">
        <v>42</v>
      </c>
      <c r="C15" s="36" t="s">
        <v>48</v>
      </c>
      <c r="D15" s="37">
        <v>2</v>
      </c>
      <c r="E15" s="37" t="s">
        <v>20</v>
      </c>
      <c r="F15" s="36">
        <v>1200</v>
      </c>
      <c r="G15" s="42">
        <f>F15*D15</f>
        <v>2400</v>
      </c>
      <c r="I15" s="25"/>
    </row>
    <row r="16" spans="1:9" ht="13.7">
      <c r="A16" s="47" t="s">
        <v>25</v>
      </c>
      <c r="B16" s="36" t="s">
        <v>26</v>
      </c>
      <c r="C16" s="36"/>
      <c r="D16" s="37">
        <v>2</v>
      </c>
      <c r="E16" s="37" t="s">
        <v>20</v>
      </c>
      <c r="F16" s="36">
        <v>1200</v>
      </c>
      <c r="G16" s="42">
        <f t="shared" ref="G16:G26" si="2">F16*D16</f>
        <v>2400</v>
      </c>
      <c r="I16" s="25"/>
    </row>
    <row r="17" spans="1:10" ht="13.7" customHeight="1">
      <c r="A17" s="47"/>
      <c r="B17" s="36" t="s">
        <v>27</v>
      </c>
      <c r="C17" s="36" t="s">
        <v>29</v>
      </c>
      <c r="D17" s="37">
        <v>1</v>
      </c>
      <c r="E17" s="37" t="s">
        <v>20</v>
      </c>
      <c r="F17" s="36">
        <v>1200</v>
      </c>
      <c r="G17" s="42">
        <f t="shared" si="2"/>
        <v>1200</v>
      </c>
      <c r="I17" s="25"/>
    </row>
    <row r="18" spans="1:10" ht="13.7">
      <c r="A18" s="47"/>
      <c r="B18" s="36" t="s">
        <v>28</v>
      </c>
      <c r="C18" s="36"/>
      <c r="D18" s="37">
        <v>3</v>
      </c>
      <c r="E18" s="37" t="s">
        <v>20</v>
      </c>
      <c r="F18" s="36">
        <v>1200</v>
      </c>
      <c r="G18" s="42">
        <f t="shared" si="2"/>
        <v>3600</v>
      </c>
      <c r="I18" s="25"/>
    </row>
    <row r="19" spans="1:10" ht="13.7">
      <c r="A19" s="47" t="s">
        <v>30</v>
      </c>
      <c r="B19" s="36" t="s">
        <v>31</v>
      </c>
      <c r="C19" s="36"/>
      <c r="D19" s="37">
        <v>4</v>
      </c>
      <c r="E19" s="37" t="s">
        <v>20</v>
      </c>
      <c r="F19" s="36">
        <v>1200</v>
      </c>
      <c r="G19" s="42">
        <f t="shared" si="2"/>
        <v>4800</v>
      </c>
      <c r="I19" s="25"/>
    </row>
    <row r="20" spans="1:10" ht="13.7">
      <c r="A20" s="47"/>
      <c r="B20" s="36" t="s">
        <v>32</v>
      </c>
      <c r="C20" s="36"/>
      <c r="D20" s="37">
        <v>8</v>
      </c>
      <c r="E20" s="37" t="s">
        <v>20</v>
      </c>
      <c r="F20" s="36">
        <v>1200</v>
      </c>
      <c r="G20" s="42">
        <f t="shared" si="2"/>
        <v>9600</v>
      </c>
      <c r="I20" s="25"/>
    </row>
    <row r="21" spans="1:10" ht="13.7">
      <c r="A21" s="47"/>
      <c r="B21" s="36" t="s">
        <v>33</v>
      </c>
      <c r="C21" s="36"/>
      <c r="D21" s="37">
        <v>5</v>
      </c>
      <c r="E21" s="37" t="s">
        <v>20</v>
      </c>
      <c r="F21" s="36">
        <v>1200</v>
      </c>
      <c r="G21" s="42">
        <f t="shared" si="2"/>
        <v>6000</v>
      </c>
      <c r="I21" s="25"/>
    </row>
    <row r="22" spans="1:10" ht="13.7">
      <c r="A22" s="47" t="s">
        <v>34</v>
      </c>
      <c r="B22" s="36" t="s">
        <v>35</v>
      </c>
      <c r="C22" s="36"/>
      <c r="D22" s="37">
        <v>4</v>
      </c>
      <c r="E22" s="37" t="s">
        <v>20</v>
      </c>
      <c r="F22" s="36">
        <v>1200</v>
      </c>
      <c r="G22" s="42">
        <f t="shared" si="2"/>
        <v>4800</v>
      </c>
      <c r="I22" s="25"/>
    </row>
    <row r="23" spans="1:10" ht="13.7">
      <c r="A23" s="47"/>
      <c r="B23" s="36" t="s">
        <v>39</v>
      </c>
      <c r="C23" s="36"/>
      <c r="D23" s="37">
        <v>5</v>
      </c>
      <c r="E23" s="37" t="s">
        <v>20</v>
      </c>
      <c r="F23" s="36">
        <v>1200</v>
      </c>
      <c r="G23" s="42">
        <f t="shared" si="2"/>
        <v>6000</v>
      </c>
      <c r="I23" s="25"/>
    </row>
    <row r="24" spans="1:10" ht="13.7">
      <c r="A24" s="47"/>
      <c r="B24" s="36" t="s">
        <v>40</v>
      </c>
      <c r="C24" s="36"/>
      <c r="D24" s="37">
        <v>2</v>
      </c>
      <c r="E24" s="37" t="s">
        <v>20</v>
      </c>
      <c r="F24" s="36">
        <v>1200</v>
      </c>
      <c r="G24" s="42">
        <f t="shared" si="2"/>
        <v>2400</v>
      </c>
      <c r="I24" s="25"/>
    </row>
    <row r="25" spans="1:10" ht="13.7">
      <c r="A25" s="47"/>
      <c r="B25" s="36" t="s">
        <v>41</v>
      </c>
      <c r="C25" s="36"/>
      <c r="D25" s="37">
        <v>3</v>
      </c>
      <c r="E25" s="37" t="s">
        <v>20</v>
      </c>
      <c r="F25" s="36">
        <v>1200</v>
      </c>
      <c r="G25" s="42">
        <f t="shared" si="2"/>
        <v>3600</v>
      </c>
      <c r="I25" s="25"/>
    </row>
    <row r="26" spans="1:10" ht="13.7">
      <c r="A26" s="37" t="s">
        <v>49</v>
      </c>
      <c r="B26" s="36" t="s">
        <v>50</v>
      </c>
      <c r="C26" s="36" t="s">
        <v>51</v>
      </c>
      <c r="D26" s="37">
        <v>4</v>
      </c>
      <c r="E26" s="37" t="s">
        <v>20</v>
      </c>
      <c r="F26" s="36">
        <v>1200</v>
      </c>
      <c r="G26" s="42">
        <f t="shared" si="2"/>
        <v>4800</v>
      </c>
      <c r="I26" s="25"/>
    </row>
    <row r="27" spans="1:10" ht="14.35">
      <c r="A27" s="29"/>
      <c r="B27" s="30"/>
      <c r="C27" s="30"/>
      <c r="D27" s="43"/>
      <c r="E27" s="43"/>
      <c r="F27" s="43"/>
      <c r="G27" s="44">
        <f>SUM(G14:G26)</f>
        <v>57600</v>
      </c>
      <c r="I27" s="25"/>
      <c r="J27" s="25"/>
    </row>
    <row r="28" spans="1:10" ht="3" customHeight="1">
      <c r="A28" s="2"/>
      <c r="B28" s="2"/>
      <c r="C28" s="3"/>
      <c r="D28" s="21"/>
      <c r="E28" s="21"/>
      <c r="F28" s="21"/>
      <c r="G28" s="20"/>
    </row>
    <row r="29" spans="1:10" s="23" customFormat="1" ht="14.35">
      <c r="A29" s="1" t="s">
        <v>5</v>
      </c>
      <c r="B29" s="28" t="s">
        <v>8</v>
      </c>
      <c r="C29" s="28" t="s">
        <v>14</v>
      </c>
      <c r="D29" s="22">
        <v>12</v>
      </c>
      <c r="E29" s="22" t="s">
        <v>19</v>
      </c>
      <c r="F29" s="22">
        <v>0</v>
      </c>
      <c r="G29" s="20">
        <f>D29*F29</f>
        <v>0</v>
      </c>
    </row>
    <row r="30" spans="1:10" s="23" customFormat="1" ht="14.35">
      <c r="A30" s="1"/>
      <c r="B30" s="28" t="s">
        <v>9</v>
      </c>
      <c r="C30" s="28"/>
      <c r="D30" s="22">
        <v>1</v>
      </c>
      <c r="E30" s="22" t="s">
        <v>21</v>
      </c>
      <c r="F30" s="22">
        <v>0</v>
      </c>
      <c r="G30" s="20">
        <v>0</v>
      </c>
    </row>
    <row r="31" spans="1:10" s="23" customFormat="1" ht="14.35">
      <c r="A31" s="1"/>
      <c r="B31" s="28" t="s">
        <v>10</v>
      </c>
      <c r="C31" s="28"/>
      <c r="D31" s="22">
        <v>1</v>
      </c>
      <c r="E31" s="22" t="s">
        <v>21</v>
      </c>
      <c r="F31" s="22">
        <v>0</v>
      </c>
      <c r="G31" s="20">
        <v>0</v>
      </c>
    </row>
    <row r="32" spans="1:10" s="23" customFormat="1" ht="14.35">
      <c r="A32" s="49"/>
      <c r="B32" s="49"/>
      <c r="C32" s="49"/>
      <c r="D32" s="49"/>
      <c r="E32" s="34"/>
      <c r="F32" s="50">
        <f>-G29/12*2</f>
        <v>0</v>
      </c>
      <c r="G32" s="50"/>
    </row>
    <row r="33" spans="1:9" ht="3.5" customHeight="1" thickBot="1">
      <c r="A33" s="2"/>
      <c r="B33" s="2"/>
      <c r="C33" s="3"/>
      <c r="D33" s="21"/>
      <c r="E33" s="21"/>
      <c r="F33" s="21"/>
      <c r="G33" s="20"/>
    </row>
    <row r="34" spans="1:9" ht="14.35">
      <c r="A34" s="24" t="s">
        <v>3</v>
      </c>
      <c r="B34" s="24"/>
      <c r="C34" s="24"/>
      <c r="D34" s="51"/>
      <c r="E34" s="51"/>
      <c r="F34" s="51"/>
      <c r="G34" s="33">
        <f>F32</f>
        <v>0</v>
      </c>
      <c r="I34" s="25">
        <v>85200</v>
      </c>
    </row>
    <row r="35" spans="1:9" ht="14.35">
      <c r="A35" s="39"/>
      <c r="B35" s="39"/>
      <c r="C35" s="39"/>
      <c r="D35" s="40"/>
      <c r="E35" s="40"/>
      <c r="F35" s="40" t="s">
        <v>15</v>
      </c>
      <c r="G35" s="41">
        <f>(F32+G27+G11)*0.06</f>
        <v>4440</v>
      </c>
      <c r="I35" s="25"/>
    </row>
    <row r="36" spans="1:9" ht="14.7" thickBot="1">
      <c r="A36" s="32"/>
      <c r="B36" s="32"/>
      <c r="C36" s="32"/>
      <c r="D36" s="48" t="s">
        <v>11</v>
      </c>
      <c r="E36" s="48"/>
      <c r="F36" s="48"/>
      <c r="G36" s="32">
        <f>(F32+G27+G11)*1.06-0.24</f>
        <v>78439.759999999995</v>
      </c>
      <c r="I36" s="25"/>
    </row>
    <row r="37" spans="1:9" ht="21.7" customHeight="1">
      <c r="A37" s="52" t="s">
        <v>52</v>
      </c>
      <c r="B37" s="52"/>
      <c r="C37" s="52"/>
      <c r="D37" s="52"/>
      <c r="E37" s="52"/>
      <c r="F37" s="52"/>
      <c r="G37" s="53">
        <f>G36*0.72</f>
        <v>56476.627199999995</v>
      </c>
    </row>
  </sheetData>
  <mergeCells count="8">
    <mergeCell ref="A37:F37"/>
    <mergeCell ref="A16:A18"/>
    <mergeCell ref="D36:F36"/>
    <mergeCell ref="A32:D32"/>
    <mergeCell ref="F32:G32"/>
    <mergeCell ref="D34:F34"/>
    <mergeCell ref="A22:A25"/>
    <mergeCell ref="A19:A21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2021-07-30T08:15:32Z</dcterms:modified>
</cp:coreProperties>
</file>