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Video" sheetId="15" r:id="rId2"/>
    <sheet name="Staffing Fee" sheetId="1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<sst xmlns="http://schemas.openxmlformats.org/spreadsheetml/2006/main" count="67" uniqueCount="37">
  <si>
    <t>结算单</t>
  </si>
  <si>
    <t>Client:</t>
  </si>
  <si>
    <t>AstraZeneca</t>
  </si>
  <si>
    <t xml:space="preserve">Project Name: </t>
  </si>
  <si>
    <t>数字化赋能视频制作</t>
  </si>
  <si>
    <t>Supplier Contact Information:</t>
  </si>
  <si>
    <t>keira.liu@ubs-cn.com</t>
  </si>
  <si>
    <t>Effective Date:</t>
  </si>
  <si>
    <t>Item</t>
  </si>
  <si>
    <t>Cost</t>
  </si>
  <si>
    <t>I.vido</t>
  </si>
  <si>
    <t>Sub-total</t>
  </si>
  <si>
    <t>II.Staffing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</si>
  <si>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</si>
  <si>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</si>
  <si>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</si>
  <si>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</si>
  <si>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</si>
  <si>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</si>
  <si>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</si>
  <si>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</si>
  <si>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</si>
  <si>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视频剪辑制作约5条，共30分钟</t>
  </si>
  <si>
    <t>后期剪辑</t>
  </si>
  <si>
    <t>后期剪辑粗剪</t>
  </si>
  <si>
    <t>小时/hour(s)</t>
  </si>
  <si>
    <t>配音</t>
  </si>
  <si>
    <t>中英文配音</t>
  </si>
  <si>
    <t>分钟</t>
  </si>
  <si>
    <t>字幕</t>
  </si>
  <si>
    <t>中英文字幕</t>
  </si>
  <si>
    <t>total</t>
  </si>
  <si>
    <t>项目管理/人员管理 
Service Fee/Staffing Fee</t>
  </si>
  <si>
    <t>Account Manager</t>
  </si>
  <si>
    <t>适用于年度单项标准报价不涵盖的项目</t>
  </si>
  <si>
    <t>小时</t>
  </si>
  <si>
    <t>Designer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</si>
</sst>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u/>
      <sz val="12"/>
      <color theme="10"/>
      <name val="宋体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1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1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21" applyNumberFormat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23" fillId="10" borderId="21" applyNumberFormat="0" applyAlignment="0" applyProtection="0">
      <alignment vertical="center"/>
    </xf>
    <xf numFmtId="0" fontId="24" fillId="11" borderId="23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2" fillId="0" borderId="0"/>
  </cellStyleXfs>
  <cellXfs count="79">
    <xf numFmtId="0" fontId="0" fillId="0" borderId="0" xfId="0">
      <alignment vertical="center"/>
    </xf>
    <xf numFmtId="0" fontId="1" fillId="0" borderId="0" xfId="52" applyFont="1" applyAlignment="1">
      <alignment horizontal="center" vertical="center"/>
    </xf>
    <xf numFmtId="0" fontId="1" fillId="0" borderId="0" xfId="52" applyFont="1" applyFill="1" applyAlignment="1">
      <alignment vertical="center"/>
    </xf>
    <xf numFmtId="0" fontId="2" fillId="0" borderId="0" xfId="52" applyFont="1" applyFill="1" applyAlignment="1">
      <alignment vertical="center"/>
    </xf>
    <xf numFmtId="176" fontId="3" fillId="0" borderId="0" xfId="52" applyNumberFormat="1" applyFont="1" applyFill="1" applyAlignment="1">
      <alignment horizontal="left"/>
    </xf>
    <xf numFmtId="0" fontId="3" fillId="0" borderId="0" xfId="50" applyFont="1" applyFill="1" applyAlignment="1">
      <alignment vertical="center" wrapText="1"/>
    </xf>
    <xf numFmtId="176" fontId="3" fillId="0" borderId="0" xfId="52" applyNumberFormat="1" applyFont="1" applyFill="1" applyAlignment="1">
      <alignment horizontal="center"/>
    </xf>
    <xf numFmtId="0" fontId="3" fillId="0" borderId="0" xfId="50" applyFont="1" applyFill="1" applyAlignment="1">
      <alignment wrapText="1"/>
    </xf>
    <xf numFmtId="0" fontId="2" fillId="0" borderId="0" xfId="50" applyFont="1" applyFill="1" applyBorder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50" applyFont="1" applyFill="1" applyBorder="1" applyAlignment="1">
      <alignment horizontal="left" vertical="center"/>
    </xf>
    <xf numFmtId="0" fontId="2" fillId="0" borderId="0" xfId="50" applyFont="1" applyFill="1" applyBorder="1" applyAlignment="1">
      <alignment horizontal="right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/>
    </xf>
    <xf numFmtId="0" fontId="5" fillId="0" borderId="3" xfId="50" applyFont="1" applyFill="1" applyBorder="1" applyAlignment="1">
      <alignment horizontal="center" vertical="center"/>
    </xf>
    <xf numFmtId="0" fontId="2" fillId="2" borderId="4" xfId="50" applyFont="1" applyFill="1" applyBorder="1" applyAlignment="1">
      <alignment horizontal="left" vertical="center" wrapText="1"/>
    </xf>
    <xf numFmtId="0" fontId="2" fillId="2" borderId="5" xfId="50" applyFont="1" applyFill="1" applyBorder="1" applyAlignment="1">
      <alignment horizontal="left" vertical="center"/>
    </xf>
    <xf numFmtId="0" fontId="2" fillId="2" borderId="6" xfId="50" applyFont="1" applyFill="1" applyBorder="1" applyAlignment="1">
      <alignment horizontal="left" vertical="center"/>
    </xf>
    <xf numFmtId="0" fontId="6" fillId="3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0" fontId="6" fillId="0" borderId="5" xfId="53" applyNumberFormat="1" applyFont="1" applyFill="1" applyBorder="1" applyAlignment="1">
      <alignment horizontal="center" vertical="center"/>
    </xf>
    <xf numFmtId="9" fontId="3" fillId="0" borderId="5" xfId="53" applyNumberFormat="1" applyFont="1" applyFill="1" applyBorder="1" applyAlignment="1">
      <alignment horizontal="center" vertical="center"/>
    </xf>
    <xf numFmtId="177" fontId="3" fillId="0" borderId="5" xfId="53" applyNumberFormat="1" applyFont="1" applyFill="1" applyBorder="1" applyAlignment="1">
      <alignment horizontal="center" vertical="center"/>
    </xf>
    <xf numFmtId="37" fontId="6" fillId="0" borderId="6" xfId="1" applyNumberFormat="1" applyFont="1" applyFill="1" applyBorder="1" applyAlignment="1">
      <alignment horizontal="center" vertical="center"/>
    </xf>
    <xf numFmtId="176" fontId="2" fillId="4" borderId="7" xfId="50" applyNumberFormat="1" applyFont="1" applyFill="1" applyBorder="1" applyAlignment="1">
      <alignment horizontal="right" vertical="center"/>
    </xf>
    <xf numFmtId="176" fontId="2" fillId="4" borderId="8" xfId="50" applyNumberFormat="1" applyFont="1" applyFill="1" applyBorder="1" applyAlignment="1">
      <alignment horizontal="right" vertical="center"/>
    </xf>
    <xf numFmtId="178" fontId="2" fillId="4" borderId="9" xfId="5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52" applyFont="1">
      <alignment vertical="center"/>
    </xf>
    <xf numFmtId="0" fontId="2" fillId="0" borderId="0" xfId="52" applyFont="1">
      <alignment vertical="center"/>
    </xf>
    <xf numFmtId="176" fontId="3" fillId="0" borderId="0" xfId="52" applyNumberFormat="1" applyFont="1" applyAlignment="1">
      <alignment horizontal="left"/>
    </xf>
    <xf numFmtId="0" fontId="3" fillId="0" borderId="0" xfId="50" applyFont="1" applyAlignment="1">
      <alignment vertical="center" wrapText="1"/>
    </xf>
    <xf numFmtId="176" fontId="3" fillId="0" borderId="0" xfId="52" applyNumberFormat="1" applyFont="1" applyAlignment="1">
      <alignment horizontal="center"/>
    </xf>
    <xf numFmtId="0" fontId="3" fillId="0" borderId="0" xfId="50" applyFont="1" applyAlignment="1">
      <alignment wrapText="1"/>
    </xf>
    <xf numFmtId="0" fontId="0" fillId="0" borderId="0" xfId="51"/>
    <xf numFmtId="0" fontId="2" fillId="0" borderId="0" xfId="50" applyFont="1" applyAlignment="1">
      <alignment vertical="center"/>
    </xf>
    <xf numFmtId="0" fontId="7" fillId="0" borderId="0" xfId="6" applyFill="1" applyBorder="1" applyAlignment="1">
      <alignment horizontal="left" vertical="center"/>
    </xf>
    <xf numFmtId="0" fontId="2" fillId="0" borderId="0" xfId="50" applyFont="1" applyAlignment="1">
      <alignment horizontal="left" vertical="center"/>
    </xf>
    <xf numFmtId="0" fontId="2" fillId="0" borderId="0" xfId="50" applyFont="1" applyAlignment="1">
      <alignment horizontal="right" vertical="center"/>
    </xf>
    <xf numFmtId="0" fontId="5" fillId="0" borderId="1" xfId="50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/>
    </xf>
    <xf numFmtId="0" fontId="5" fillId="0" borderId="3" xfId="50" applyFont="1" applyBorder="1" applyAlignment="1">
      <alignment horizontal="center" vertical="center"/>
    </xf>
    <xf numFmtId="0" fontId="5" fillId="2" borderId="10" xfId="50" applyFont="1" applyFill="1" applyBorder="1" applyAlignment="1">
      <alignment horizontal="left" vertical="center"/>
    </xf>
    <xf numFmtId="0" fontId="5" fillId="2" borderId="11" xfId="50" applyFont="1" applyFill="1" applyBorder="1" applyAlignment="1">
      <alignment horizontal="left" vertical="center"/>
    </xf>
    <xf numFmtId="0" fontId="5" fillId="2" borderId="12" xfId="50" applyFont="1" applyFill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40" fontId="9" fillId="0" borderId="5" xfId="53" applyNumberFormat="1" applyFont="1" applyBorder="1" applyAlignment="1">
      <alignment horizontal="center" vertical="center"/>
    </xf>
    <xf numFmtId="9" fontId="8" fillId="0" borderId="5" xfId="53" applyNumberFormat="1" applyFont="1" applyBorder="1" applyAlignment="1">
      <alignment horizontal="center" vertical="center"/>
    </xf>
    <xf numFmtId="177" fontId="8" fillId="0" borderId="5" xfId="53" applyNumberFormat="1" applyFont="1" applyBorder="1" applyAlignment="1">
      <alignment horizontal="center" vertical="center"/>
    </xf>
    <xf numFmtId="37" fontId="9" fillId="0" borderId="6" xfId="1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9" fillId="0" borderId="15" xfId="0" applyFont="1" applyBorder="1" applyAlignment="1">
      <alignment horizontal="center" vertical="center" wrapText="1"/>
    </xf>
    <xf numFmtId="0" fontId="8" fillId="0" borderId="5" xfId="53" applyNumberFormat="1" applyFont="1" applyBorder="1" applyAlignment="1">
      <alignment horizontal="center" vertical="center"/>
    </xf>
    <xf numFmtId="176" fontId="2" fillId="0" borderId="7" xfId="50" applyNumberFormat="1" applyFont="1" applyFill="1" applyBorder="1" applyAlignment="1">
      <alignment horizontal="right" vertical="center"/>
    </xf>
    <xf numFmtId="176" fontId="2" fillId="0" borderId="8" xfId="50" applyNumberFormat="1" applyFont="1" applyFill="1" applyBorder="1" applyAlignment="1">
      <alignment horizontal="right" vertical="center"/>
    </xf>
    <xf numFmtId="178" fontId="2" fillId="0" borderId="9" xfId="50" applyNumberFormat="1" applyFont="1" applyFill="1" applyBorder="1" applyAlignment="1">
      <alignment horizontal="right" vertical="center"/>
    </xf>
    <xf numFmtId="176" fontId="2" fillId="4" borderId="8" xfId="50" applyNumberFormat="1" applyFont="1" applyFill="1" applyBorder="1" applyAlignment="1">
      <alignment horizontal="center" vertical="center"/>
    </xf>
    <xf numFmtId="178" fontId="2" fillId="4" borderId="9" xfId="50" applyNumberFormat="1" applyFont="1" applyFill="1" applyBorder="1" applyAlignment="1">
      <alignment horizontal="right" vertical="center"/>
    </xf>
    <xf numFmtId="0" fontId="0" fillId="0" borderId="0" xfId="51" applyFill="1"/>
    <xf numFmtId="0" fontId="0" fillId="0" borderId="0" xfId="0" applyFont="1">
      <alignment vertical="center"/>
    </xf>
    <xf numFmtId="0" fontId="2" fillId="2" borderId="4" xfId="5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right" vertical="center" wrapText="1"/>
    </xf>
    <xf numFmtId="178" fontId="2" fillId="0" borderId="6" xfId="1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179" fontId="2" fillId="2" borderId="12" xfId="1" applyNumberFormat="1" applyFont="1" applyFill="1" applyBorder="1" applyAlignment="1">
      <alignment horizontal="right" vertical="center"/>
    </xf>
    <xf numFmtId="179" fontId="2" fillId="0" borderId="12" xfId="1" applyNumberFormat="1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right" vertical="center" wrapText="1"/>
    </xf>
    <xf numFmtId="178" fontId="2" fillId="6" borderId="17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1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  <xf numFmtId="176" fontId="12" fillId="0" borderId="0" xfId="52" applyNumberFormat="1" applyFont="1" applyFill="1" applyAlignment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_长城会短信相关活动报价1016" xfId="50"/>
    <cellStyle name="常规_flash" xfId="51"/>
    <cellStyle name="常规 2" xfId="52"/>
    <cellStyle name="常规_quotation GW" xfId="53"/>
    <cellStyle name="样式 1" xfId="5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zoomScale="115" zoomScaleNormal="115" workbookViewId="0">
      <selection activeCell="C3" sqref="C3"/>
    </sheetView>
  </sheetViews>
  <sheetFormatPr defaultColWidth="8.875" defaultRowHeight="15.6" outlineLevelCol="6"/>
  <cols>
    <col min="1" max="1" width="5.125" style="29" customWidth="1"/>
    <col min="2" max="2" width="39.625" customWidth="1"/>
    <col min="3" max="3" width="35.125" style="29" customWidth="1"/>
    <col min="4" max="4" width="19.375" customWidth="1"/>
  </cols>
  <sheetData>
    <row r="1" ht="37.5" customHeight="1" spans="2:3">
      <c r="B1" s="1" t="s">
        <v>0</v>
      </c>
      <c r="C1" s="1"/>
    </row>
    <row r="2" spans="2:3">
      <c r="B2" s="31" t="s">
        <v>1</v>
      </c>
      <c r="C2" s="4" t="s">
        <v>2</v>
      </c>
    </row>
    <row r="3" spans="2:4">
      <c r="B3" s="31" t="s">
        <v>3</v>
      </c>
      <c r="C3" s="4" t="s">
        <v>4</v>
      </c>
      <c r="D3" s="64"/>
    </row>
    <row r="4" s="63" customFormat="1" ht="16.5" customHeight="1" spans="2:3">
      <c r="B4" s="8" t="s">
        <v>5</v>
      </c>
      <c r="C4" s="9" t="s">
        <v>6</v>
      </c>
    </row>
    <row r="5" s="63" customFormat="1" ht="16.5" customHeight="1" spans="2:3">
      <c r="B5" s="8" t="s">
        <v>7</v>
      </c>
      <c r="C5" s="10"/>
    </row>
    <row r="6" s="63" customFormat="1" ht="16.5" customHeight="1" spans="2:3">
      <c r="B6" s="11"/>
      <c r="C6" s="11"/>
    </row>
    <row r="7" s="63" customFormat="1" ht="30.75" customHeight="1" spans="2:3">
      <c r="B7" s="12" t="s">
        <v>8</v>
      </c>
      <c r="C7" s="15" t="s">
        <v>9</v>
      </c>
    </row>
    <row r="8" s="63" customFormat="1" spans="2:3">
      <c r="B8" s="65" t="s">
        <v>10</v>
      </c>
      <c r="C8" s="18"/>
    </row>
    <row r="9" customFormat="1" spans="1:7">
      <c r="A9" s="29"/>
      <c r="B9" s="66" t="s">
        <v>11</v>
      </c>
      <c r="C9" s="67">
        <f>Video!H14</f>
        <v>57500</v>
      </c>
      <c r="G9" s="63"/>
    </row>
    <row r="10" spans="2:7">
      <c r="B10" s="68" t="s">
        <v>12</v>
      </c>
      <c r="C10" s="69"/>
      <c r="G10" s="63"/>
    </row>
    <row r="11" spans="2:7">
      <c r="B11" s="66" t="s">
        <v>11</v>
      </c>
      <c r="C11" s="70">
        <f>'Staffing Fee'!H11</f>
        <v>6750</v>
      </c>
      <c r="G11" s="63"/>
    </row>
    <row r="12" ht="17.1" customHeight="1" spans="2:3">
      <c r="B12" s="71"/>
      <c r="C12" s="72"/>
    </row>
    <row r="13" spans="2:3">
      <c r="B13" s="73" t="s">
        <v>11</v>
      </c>
      <c r="C13" s="74">
        <f>C9+C11</f>
        <v>64250</v>
      </c>
    </row>
    <row r="14" spans="2:3">
      <c r="B14" s="73" t="s">
        <v>13</v>
      </c>
      <c r="C14" s="74">
        <f>C13*0.06</f>
        <v>3855</v>
      </c>
    </row>
    <row r="15" ht="16.35" spans="2:3">
      <c r="B15" s="26" t="s">
        <v>14</v>
      </c>
      <c r="C15" s="62">
        <f>C13+C14</f>
        <v>68105</v>
      </c>
    </row>
    <row r="16" spans="1:4">
      <c r="A16"/>
      <c r="C16"/>
      <c r="D16" s="75"/>
    </row>
    <row r="17" customFormat="1" spans="2:3">
      <c r="B17" s="76" t="s">
        <v>15</v>
      </c>
      <c r="C17" s="77">
        <f>C11/C13</f>
        <v>0.105058365758755</v>
      </c>
    </row>
    <row r="18" spans="2:2">
      <c r="B18" s="78"/>
    </row>
    <row r="19" spans="2:2">
      <c r="B19" s="78"/>
    </row>
    <row r="20" spans="2:2">
      <c r="B20" s="78"/>
    </row>
    <row r="21" spans="2:2">
      <c r="B21" s="78"/>
    </row>
  </sheetData>
  <mergeCells count="3">
    <mergeCell ref="B1:C1"/>
    <mergeCell ref="B8:C8"/>
    <mergeCell ref="B12:C12"/>
  </mergeCells>
  <hyperlinks>
    <hyperlink ref="C4" r:id="rId1" display="keira.liu@ubs-cn.com" tooltip="mailto:keir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4"/>
  <sheetViews>
    <sheetView workbookViewId="0">
      <selection activeCell="F21" sqref="F21"/>
    </sheetView>
  </sheetViews>
  <sheetFormatPr defaultColWidth="8.8" defaultRowHeight="15.6"/>
  <cols>
    <col min="2" max="8" width="20.7" customWidth="1"/>
    <col min="9" max="9" width="19.1" customWidth="1"/>
  </cols>
  <sheetData>
    <row r="2" ht="39.6" spans="2:8">
      <c r="B2" s="1" t="s">
        <v>0</v>
      </c>
      <c r="C2" s="1"/>
      <c r="D2" s="30"/>
      <c r="E2" s="30"/>
      <c r="F2" s="30"/>
      <c r="G2" s="30"/>
      <c r="H2" s="30"/>
    </row>
    <row r="3" spans="2:8">
      <c r="B3" s="31" t="s">
        <v>1</v>
      </c>
      <c r="C3" s="32" t="s">
        <v>2</v>
      </c>
      <c r="D3" s="33"/>
      <c r="E3" s="34"/>
      <c r="F3" s="34"/>
      <c r="G3" s="34"/>
      <c r="H3" s="34"/>
    </row>
    <row r="4" spans="2:8">
      <c r="B4" s="31" t="s">
        <v>3</v>
      </c>
      <c r="C4" s="4" t="s">
        <v>4</v>
      </c>
      <c r="D4" s="35"/>
      <c r="E4" s="34"/>
      <c r="F4" s="34"/>
      <c r="G4" s="34"/>
      <c r="H4" s="34"/>
    </row>
    <row r="5" spans="1:9">
      <c r="A5" s="36"/>
      <c r="B5" s="37" t="s">
        <v>5</v>
      </c>
      <c r="C5" s="38" t="s">
        <v>6</v>
      </c>
      <c r="D5" s="37"/>
      <c r="E5" s="37"/>
      <c r="F5" s="37"/>
      <c r="G5" s="37"/>
      <c r="H5" s="37"/>
      <c r="I5" s="36"/>
    </row>
    <row r="6" spans="1:9">
      <c r="A6" s="36"/>
      <c r="B6" s="37" t="s">
        <v>7</v>
      </c>
      <c r="C6" s="39"/>
      <c r="D6" s="37"/>
      <c r="E6" s="37"/>
      <c r="F6" s="37"/>
      <c r="G6" s="37"/>
      <c r="H6" s="37"/>
      <c r="I6" s="36"/>
    </row>
    <row r="7" ht="16.35" spans="1:9">
      <c r="A7" s="36"/>
      <c r="B7" s="40"/>
      <c r="C7" s="40"/>
      <c r="D7" s="40"/>
      <c r="E7" s="40"/>
      <c r="F7" s="40"/>
      <c r="G7" s="40"/>
      <c r="H7" s="40"/>
      <c r="I7" s="36"/>
    </row>
    <row r="8" ht="32.4" spans="1:9">
      <c r="A8" s="36"/>
      <c r="B8" s="41" t="s">
        <v>8</v>
      </c>
      <c r="C8" s="42" t="s">
        <v>16</v>
      </c>
      <c r="D8" s="42" t="s">
        <v>17</v>
      </c>
      <c r="E8" s="43" t="s">
        <v>18</v>
      </c>
      <c r="F8" s="43" t="s">
        <v>19</v>
      </c>
      <c r="G8" s="43" t="s">
        <v>20</v>
      </c>
      <c r="H8" s="44" t="s">
        <v>21</v>
      </c>
      <c r="I8" s="36"/>
    </row>
    <row r="9" ht="16.2" spans="2:8">
      <c r="B9" s="45" t="s">
        <v>22</v>
      </c>
      <c r="C9" s="46"/>
      <c r="D9" s="46"/>
      <c r="E9" s="46"/>
      <c r="F9" s="46"/>
      <c r="G9" s="46"/>
      <c r="H9" s="47"/>
    </row>
    <row r="10" spans="2:8">
      <c r="B10" s="48" t="s">
        <v>23</v>
      </c>
      <c r="C10" s="49" t="s">
        <v>24</v>
      </c>
      <c r="D10" s="50">
        <v>2021</v>
      </c>
      <c r="E10" s="51">
        <v>500</v>
      </c>
      <c r="F10" s="52" t="s">
        <v>25</v>
      </c>
      <c r="G10" s="53">
        <v>40</v>
      </c>
      <c r="H10" s="54">
        <f>E10*G10</f>
        <v>20000</v>
      </c>
    </row>
    <row r="11" spans="2:8">
      <c r="B11" s="55" t="s">
        <v>26</v>
      </c>
      <c r="C11" s="49" t="s">
        <v>27</v>
      </c>
      <c r="D11" s="50"/>
      <c r="E11" s="51">
        <v>750</v>
      </c>
      <c r="F11" s="52" t="s">
        <v>28</v>
      </c>
      <c r="G11" s="53">
        <v>26</v>
      </c>
      <c r="H11" s="54">
        <f>E11*G11</f>
        <v>19500</v>
      </c>
    </row>
    <row r="12" spans="2:8">
      <c r="B12" s="55" t="s">
        <v>29</v>
      </c>
      <c r="C12" s="49" t="s">
        <v>30</v>
      </c>
      <c r="D12" s="56"/>
      <c r="E12" s="51">
        <v>600</v>
      </c>
      <c r="F12" s="52" t="s">
        <v>28</v>
      </c>
      <c r="G12" s="57">
        <v>30</v>
      </c>
      <c r="H12" s="54">
        <f>E12*G12</f>
        <v>18000</v>
      </c>
    </row>
    <row r="13" s="29" customFormat="1" ht="16.35" spans="2:8">
      <c r="B13" s="58" t="s">
        <v>31</v>
      </c>
      <c r="C13" s="59"/>
      <c r="D13" s="59"/>
      <c r="E13" s="59"/>
      <c r="F13" s="59"/>
      <c r="G13" s="59"/>
      <c r="H13" s="60">
        <f>SUM(H10:H12)</f>
        <v>57500</v>
      </c>
    </row>
    <row r="14" ht="16.35" spans="1:8">
      <c r="A14" s="29"/>
      <c r="B14" s="26" t="s">
        <v>11</v>
      </c>
      <c r="C14" s="27"/>
      <c r="D14" s="27"/>
      <c r="E14" s="61"/>
      <c r="F14" s="27"/>
      <c r="G14" s="27"/>
      <c r="H14" s="62">
        <f>SUM(H13)</f>
        <v>57500</v>
      </c>
    </row>
  </sheetData>
  <mergeCells count="5">
    <mergeCell ref="B2:C2"/>
    <mergeCell ref="B9:H9"/>
    <mergeCell ref="B13:G13"/>
    <mergeCell ref="B14:G14"/>
    <mergeCell ref="D10:D12"/>
  </mergeCells>
  <hyperlinks>
    <hyperlink ref="C5" r:id="rId1" display="keira.liu@ubs-cn.com" tooltip="mailto:keira.liu@ubs-cn.com"/>
  </hyperlinks>
  <pageMargins left="0.75" right="0.75" top="1" bottom="1" header="0.5" footer="0.5"/>
  <pageSetup paperSize="9" scale="5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1"/>
  <sheetViews>
    <sheetView workbookViewId="0">
      <selection activeCell="C17" sqref="C17"/>
    </sheetView>
  </sheetViews>
  <sheetFormatPr defaultColWidth="8.66666666666667" defaultRowHeight="15.6" outlineLevelCol="7"/>
  <cols>
    <col min="1" max="1" width="3.3" customWidth="1"/>
    <col min="2" max="2" width="28.25" customWidth="1"/>
    <col min="3" max="3" width="32.0833333333333" customWidth="1"/>
    <col min="4" max="4" width="8.33333333333333" customWidth="1"/>
    <col min="5" max="5" width="10.6666666666667" customWidth="1"/>
    <col min="6" max="6" width="5.5" customWidth="1"/>
    <col min="7" max="7" width="9.66666666666667" customWidth="1"/>
    <col min="8" max="8" width="10" customWidth="1"/>
  </cols>
  <sheetData>
    <row r="1" ht="39.6" spans="2:8">
      <c r="B1" s="1" t="s">
        <v>0</v>
      </c>
      <c r="C1" s="1"/>
      <c r="D1" s="2"/>
      <c r="E1" s="2"/>
      <c r="F1" s="2"/>
      <c r="G1" s="2"/>
      <c r="H1" s="2"/>
    </row>
    <row r="2" spans="2:8">
      <c r="B2" s="3" t="s">
        <v>1</v>
      </c>
      <c r="C2" s="4" t="s">
        <v>2</v>
      </c>
      <c r="D2" s="5"/>
      <c r="E2" s="6"/>
      <c r="F2" s="6"/>
      <c r="G2" s="6"/>
      <c r="H2" s="6"/>
    </row>
    <row r="3" spans="2:8">
      <c r="B3" s="3" t="s">
        <v>3</v>
      </c>
      <c r="C3" s="4" t="s">
        <v>4</v>
      </c>
      <c r="D3" s="7"/>
      <c r="E3" s="6"/>
      <c r="F3" s="6"/>
      <c r="G3" s="6"/>
      <c r="H3" s="6"/>
    </row>
    <row r="4" spans="2:8">
      <c r="B4" s="8" t="s">
        <v>5</v>
      </c>
      <c r="C4" s="9" t="s">
        <v>6</v>
      </c>
      <c r="D4" s="8"/>
      <c r="E4" s="8"/>
      <c r="F4" s="8"/>
      <c r="G4" s="8"/>
      <c r="H4" s="8"/>
    </row>
    <row r="5" spans="2:8">
      <c r="B5" s="8" t="s">
        <v>7</v>
      </c>
      <c r="C5" s="10"/>
      <c r="D5" s="8"/>
      <c r="E5" s="8"/>
      <c r="F5" s="8"/>
      <c r="G5" s="8"/>
      <c r="H5" s="8"/>
    </row>
    <row r="6" ht="16.35" spans="2:8">
      <c r="B6" s="11"/>
      <c r="C6" s="4"/>
      <c r="D6" s="11"/>
      <c r="E6" s="11"/>
      <c r="F6" s="11"/>
      <c r="G6" s="11"/>
      <c r="H6" s="11"/>
    </row>
    <row r="7" ht="81" spans="2:8">
      <c r="B7" s="12" t="s">
        <v>8</v>
      </c>
      <c r="C7" s="13" t="s">
        <v>16</v>
      </c>
      <c r="D7" s="13" t="s">
        <v>17</v>
      </c>
      <c r="E7" s="14" t="s">
        <v>18</v>
      </c>
      <c r="F7" s="14" t="s">
        <v>19</v>
      </c>
      <c r="G7" s="14" t="s">
        <v>20</v>
      </c>
      <c r="H7" s="15" t="s">
        <v>21</v>
      </c>
    </row>
    <row r="8" spans="2:8">
      <c r="B8" s="16" t="s">
        <v>32</v>
      </c>
      <c r="C8" s="17"/>
      <c r="D8" s="17"/>
      <c r="E8" s="17"/>
      <c r="F8" s="17"/>
      <c r="G8" s="17"/>
      <c r="H8" s="18"/>
    </row>
    <row r="9" spans="2:8">
      <c r="B9" s="19" t="s">
        <v>33</v>
      </c>
      <c r="C9" s="20" t="s">
        <v>34</v>
      </c>
      <c r="D9" s="21">
        <v>2021</v>
      </c>
      <c r="E9" s="22">
        <v>250</v>
      </c>
      <c r="F9" s="23" t="s">
        <v>35</v>
      </c>
      <c r="G9" s="24">
        <v>15</v>
      </c>
      <c r="H9" s="25">
        <f>E9*G9</f>
        <v>3750</v>
      </c>
    </row>
    <row r="10" spans="2:8">
      <c r="B10" s="19" t="s">
        <v>36</v>
      </c>
      <c r="C10" s="20"/>
      <c r="D10" s="21"/>
      <c r="E10" s="22">
        <v>150</v>
      </c>
      <c r="F10" s="23" t="s">
        <v>35</v>
      </c>
      <c r="G10" s="24">
        <v>20</v>
      </c>
      <c r="H10" s="25">
        <f>E10*G10</f>
        <v>3000</v>
      </c>
    </row>
    <row r="11" ht="16.35" spans="2:8">
      <c r="B11" s="26" t="s">
        <v>11</v>
      </c>
      <c r="C11" s="27"/>
      <c r="D11" s="27"/>
      <c r="E11" s="27"/>
      <c r="F11" s="27"/>
      <c r="G11" s="27"/>
      <c r="H11" s="28">
        <f>SUM(H9:H10)</f>
        <v>6750</v>
      </c>
    </row>
  </sheetData>
  <mergeCells count="5">
    <mergeCell ref="B1:C1"/>
    <mergeCell ref="B8:H8"/>
    <mergeCell ref="B11:G11"/>
    <mergeCell ref="C9:C10"/>
    <mergeCell ref="D9:D10"/>
  </mergeCells>
  <hyperlinks>
    <hyperlink ref="C4" r:id="rId1" display="keira.liu@ubs-cn.com" tooltip="mailto:keira.liu@ubs-cn.com"/>
  </hyperlink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Video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2023-12-19T02:17:17Z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91A275DDFBA5499BA3082F0141B5F357_13</vt:lpwstr>
  </property>
</Properties>
</file>