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-108" yWindow="-108" windowWidth="23256" windowHeight="12576" tabRatio="844"/>
  </bookViews>
  <sheets>
    <sheet name="报价" sheetId="22" r:id="rId1"/>
  </sheets>
  <externalReferences>
    <externalReference r:id="rId2"/>
    <externalReference r:id="rId3"/>
  </externalReferences>
  <definedNames>
    <definedName name="一级">'[1]02.RATECARD'!$D$117:$D$124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33" i="22" l="1"/>
  <c r="H232" i="22"/>
  <c r="H230" i="22" l="1"/>
  <c r="H229" i="22"/>
  <c r="H228" i="22"/>
  <c r="H227" i="22"/>
  <c r="H226" i="22"/>
  <c r="H225" i="22"/>
  <c r="H224" i="22"/>
  <c r="H223" i="22"/>
  <c r="H222" i="22"/>
  <c r="H221" i="22"/>
  <c r="H220" i="22"/>
  <c r="H219" i="22"/>
  <c r="H218" i="22"/>
  <c r="H217" i="22"/>
  <c r="H216" i="22"/>
  <c r="H215" i="22"/>
  <c r="H214" i="22"/>
  <c r="H213" i="22"/>
  <c r="H212" i="22"/>
  <c r="H211" i="22"/>
  <c r="H210" i="22"/>
  <c r="H209" i="22"/>
  <c r="H208" i="22"/>
  <c r="H207" i="22"/>
  <c r="H206" i="22"/>
  <c r="H205" i="22"/>
  <c r="H204" i="22"/>
  <c r="H203" i="22"/>
  <c r="H202" i="22"/>
  <c r="H201" i="22"/>
  <c r="H200" i="22"/>
  <c r="H199" i="22"/>
  <c r="H198" i="22"/>
  <c r="H197" i="22"/>
  <c r="H196" i="22"/>
  <c r="H195" i="22"/>
  <c r="H194" i="22"/>
  <c r="H193" i="22"/>
  <c r="H192" i="22"/>
  <c r="H191" i="22"/>
  <c r="H190" i="22"/>
  <c r="H189" i="22"/>
  <c r="H188" i="22"/>
  <c r="H187" i="22"/>
  <c r="H186" i="22"/>
  <c r="H185" i="22"/>
  <c r="H184" i="22"/>
  <c r="H183" i="22"/>
  <c r="H182" i="22"/>
  <c r="H181" i="22"/>
  <c r="H180" i="22"/>
  <c r="H179" i="22"/>
  <c r="H178" i="22"/>
  <c r="H177" i="22"/>
  <c r="H176" i="22"/>
  <c r="H175" i="22"/>
  <c r="H174" i="22"/>
  <c r="H173" i="22"/>
  <c r="H172" i="22"/>
  <c r="H171" i="22"/>
  <c r="H170" i="22"/>
  <c r="H169" i="22"/>
  <c r="H168" i="22"/>
  <c r="H167" i="22"/>
  <c r="H166" i="22"/>
  <c r="H165" i="22"/>
  <c r="H164" i="22"/>
  <c r="H163" i="22"/>
  <c r="H162" i="22"/>
  <c r="H161" i="22"/>
  <c r="H160" i="22"/>
  <c r="H159" i="22"/>
  <c r="H158" i="22"/>
  <c r="H157" i="22"/>
  <c r="H156" i="22"/>
  <c r="H155" i="22"/>
  <c r="H154" i="22"/>
  <c r="H153" i="22"/>
  <c r="H152" i="22"/>
  <c r="H149" i="22"/>
  <c r="H148" i="22"/>
  <c r="H147" i="22"/>
  <c r="H146" i="22"/>
  <c r="H145" i="22"/>
  <c r="H144" i="22"/>
  <c r="H143" i="22"/>
  <c r="H142" i="22"/>
  <c r="H141" i="22"/>
  <c r="H138" i="22"/>
  <c r="H137" i="22"/>
  <c r="H136" i="22"/>
  <c r="H135" i="22"/>
  <c r="H134" i="22"/>
  <c r="H133" i="22"/>
  <c r="H130" i="22"/>
  <c r="H129" i="22"/>
  <c r="H128" i="22"/>
  <c r="H127" i="22"/>
  <c r="H126" i="22"/>
  <c r="H125" i="22"/>
  <c r="H124" i="22"/>
  <c r="H123" i="22"/>
  <c r="H122" i="22"/>
  <c r="H121" i="22"/>
  <c r="H120" i="22"/>
  <c r="H119" i="22"/>
  <c r="H118" i="22"/>
  <c r="H115" i="22"/>
  <c r="H114" i="22"/>
  <c r="H113" i="22"/>
  <c r="H109" i="22"/>
  <c r="H108" i="22"/>
  <c r="H107" i="22"/>
  <c r="H106" i="22"/>
  <c r="H105" i="22"/>
  <c r="H104" i="22"/>
  <c r="H103" i="22"/>
  <c r="H102" i="22"/>
  <c r="H101" i="22"/>
  <c r="H100" i="22"/>
  <c r="H99" i="22"/>
  <c r="H98" i="22"/>
  <c r="H97" i="22"/>
  <c r="H96" i="22"/>
  <c r="H94" i="22"/>
  <c r="H93" i="22"/>
  <c r="H92" i="22"/>
  <c r="H91" i="22"/>
  <c r="H90" i="22"/>
  <c r="H89" i="22"/>
  <c r="H88" i="22"/>
  <c r="H87" i="22"/>
  <c r="H86" i="22"/>
  <c r="H85" i="22"/>
  <c r="H84" i="22"/>
  <c r="H83" i="22"/>
  <c r="H82" i="22"/>
  <c r="H81" i="22"/>
  <c r="H80" i="22"/>
  <c r="H79" i="22"/>
  <c r="H77" i="22"/>
  <c r="H76" i="22"/>
  <c r="H75" i="22"/>
  <c r="H74" i="22"/>
  <c r="H73" i="22"/>
  <c r="H72" i="22"/>
  <c r="H71" i="22"/>
  <c r="H70" i="22"/>
  <c r="H69" i="22"/>
  <c r="H68" i="22"/>
  <c r="H67" i="22"/>
  <c r="H66" i="22"/>
  <c r="H65" i="22"/>
  <c r="H64" i="22"/>
  <c r="H63" i="22"/>
  <c r="H62" i="22"/>
  <c r="C62" i="22"/>
  <c r="H61" i="22"/>
  <c r="H60" i="22"/>
  <c r="H59" i="22"/>
  <c r="H58" i="22"/>
  <c r="H57" i="22"/>
  <c r="H56" i="22"/>
  <c r="H55" i="22"/>
  <c r="H54" i="22"/>
  <c r="H53" i="22"/>
  <c r="H52" i="22"/>
  <c r="H51" i="22"/>
  <c r="H48" i="22"/>
  <c r="H47" i="22"/>
  <c r="H46" i="22"/>
  <c r="H42" i="22"/>
  <c r="H41" i="22"/>
  <c r="H40" i="22"/>
  <c r="H39" i="22"/>
  <c r="H38" i="22"/>
  <c r="H37" i="22"/>
  <c r="H36" i="22"/>
  <c r="H35" i="22"/>
  <c r="H34" i="22"/>
  <c r="H22" i="22"/>
  <c r="H21" i="22"/>
  <c r="H19" i="22"/>
  <c r="H15" i="22"/>
  <c r="H14" i="22"/>
  <c r="H13" i="22"/>
  <c r="H11" i="22"/>
  <c r="H8" i="22"/>
  <c r="H7" i="22"/>
  <c r="H6" i="22"/>
  <c r="H5" i="22"/>
  <c r="H49" i="22" l="1"/>
  <c r="H110" i="22"/>
  <c r="H24" i="22"/>
  <c r="H231" i="22"/>
  <c r="H9" i="22"/>
  <c r="H17" i="22"/>
  <c r="H139" i="22"/>
  <c r="H116" i="22"/>
  <c r="H131" i="22"/>
  <c r="H150" i="22"/>
  <c r="H44" i="22"/>
  <c r="H234" i="22" l="1"/>
</calcChain>
</file>

<file path=xl/sharedStrings.xml><?xml version="1.0" encoding="utf-8"?>
<sst xmlns="http://schemas.openxmlformats.org/spreadsheetml/2006/main" count="703" uniqueCount="446">
  <si>
    <t>人/天</t>
  </si>
  <si>
    <t>套</t>
  </si>
  <si>
    <t>个</t>
  </si>
  <si>
    <t>个</t>
    <phoneticPr fontId="4" type="noConversion"/>
  </si>
  <si>
    <t>话筒套</t>
  </si>
  <si>
    <t>执行方案</t>
    <rPh sb="0" eb="2">
      <t>an'l</t>
    </rPh>
    <phoneticPr fontId="5" type="noConversion"/>
  </si>
  <si>
    <t>项</t>
  </si>
  <si>
    <t>含安装，含运费，含技术人员</t>
  </si>
  <si>
    <t>音响设备</t>
  </si>
  <si>
    <t>包括话筒</t>
  </si>
  <si>
    <t>宣传单页</t>
  </si>
  <si>
    <t>张</t>
  </si>
  <si>
    <t>矿泉水</t>
  </si>
  <si>
    <t>箱</t>
  </si>
  <si>
    <t>帐篷</t>
  </si>
  <si>
    <t>小时</t>
    <phoneticPr fontId="4" type="noConversion"/>
  </si>
  <si>
    <t>项目报告</t>
    <phoneticPr fontId="4" type="noConversion"/>
  </si>
  <si>
    <t>医学支持</t>
    <phoneticPr fontId="4" type="noConversion"/>
  </si>
  <si>
    <t>每场租赁</t>
    <phoneticPr fontId="4" type="noConversion"/>
  </si>
  <si>
    <t>衍生设计</t>
    <phoneticPr fontId="4" type="noConversion"/>
  </si>
  <si>
    <t>次</t>
    <phoneticPr fontId="4" type="noConversion"/>
  </si>
  <si>
    <t>文案撰写</t>
    <phoneticPr fontId="4" type="noConversion"/>
  </si>
  <si>
    <t>打印机</t>
    <phoneticPr fontId="4" type="noConversion"/>
  </si>
  <si>
    <t>台</t>
    <phoneticPr fontId="4" type="noConversion"/>
  </si>
  <si>
    <t>套</t>
    <phoneticPr fontId="4" type="noConversion"/>
  </si>
  <si>
    <t>转诊单</t>
    <phoneticPr fontId="4" type="noConversion"/>
  </si>
  <si>
    <t>一米栏</t>
    <phoneticPr fontId="4" type="noConversion"/>
  </si>
  <si>
    <t>转诊等待区</t>
    <phoneticPr fontId="4" type="noConversion"/>
  </si>
  <si>
    <t>舞台区地毯</t>
    <phoneticPr fontId="4" type="noConversion"/>
  </si>
  <si>
    <t>垃圾筒</t>
    <phoneticPr fontId="4" type="noConversion"/>
  </si>
  <si>
    <t>排号小纸贴</t>
    <phoneticPr fontId="4" type="noConversion"/>
  </si>
  <si>
    <t>张</t>
    <phoneticPr fontId="4" type="noConversion"/>
  </si>
  <si>
    <t>40L，可分类垃圾桶</t>
    <phoneticPr fontId="4" type="noConversion"/>
  </si>
  <si>
    <t>卷线盘</t>
    <phoneticPr fontId="4" type="noConversion"/>
  </si>
  <si>
    <t>50米卷线盘1个，3米插线板1个，PVC压线槽10个</t>
    <phoneticPr fontId="4" type="noConversion"/>
  </si>
  <si>
    <t>康康人偶</t>
    <phoneticPr fontId="4" type="noConversion"/>
  </si>
  <si>
    <t>红色，6*4米</t>
    <phoneticPr fontId="4" type="noConversion"/>
  </si>
  <si>
    <t>平米</t>
    <phoneticPr fontId="4" type="noConversion"/>
  </si>
  <si>
    <t>包</t>
    <phoneticPr fontId="4" type="noConversion"/>
  </si>
  <si>
    <t>启动道具</t>
    <phoneticPr fontId="4" type="noConversion"/>
  </si>
  <si>
    <t>7CM*8CM，无痕不粘贴</t>
    <phoneticPr fontId="6" type="noConversion"/>
  </si>
  <si>
    <t>人/工</t>
    <phoneticPr fontId="4" type="noConversion"/>
  </si>
  <si>
    <t>Item No.
项目编号</t>
  </si>
  <si>
    <t>Description 
费用描述</t>
  </si>
  <si>
    <t>Unit
单位</t>
  </si>
  <si>
    <t>Unit Price (exclu.TAX)
单价（不含税）</t>
  </si>
  <si>
    <t>QTY
数量</t>
  </si>
  <si>
    <t>Total
总价</t>
  </si>
  <si>
    <t>Remark
备注</t>
  </si>
  <si>
    <t>次数</t>
    <phoneticPr fontId="4" type="noConversion"/>
  </si>
  <si>
    <t>舞台</t>
    <phoneticPr fontId="4" type="noConversion"/>
  </si>
  <si>
    <t>平方</t>
    <phoneticPr fontId="4" type="noConversion"/>
  </si>
  <si>
    <t>舞台背景板</t>
    <phoneticPr fontId="4" type="noConversion"/>
  </si>
  <si>
    <t>剪彩套装</t>
    <phoneticPr fontId="4" type="noConversion"/>
  </si>
  <si>
    <t>绣球、剪刀、拖盘等</t>
    <phoneticPr fontId="4" type="noConversion"/>
  </si>
  <si>
    <t>调音台</t>
    <phoneticPr fontId="4" type="noConversion"/>
  </si>
  <si>
    <t>47CM*45CM*46CM,不锈钢双层踏步梯。供患者上CT机检查使用</t>
    <phoneticPr fontId="6" type="noConversion"/>
  </si>
  <si>
    <t>横幅</t>
    <phoneticPr fontId="4" type="noConversion"/>
  </si>
  <si>
    <t>踏步梯</t>
    <phoneticPr fontId="4" type="noConversion"/>
  </si>
  <si>
    <t>医生白大褂</t>
    <phoneticPr fontId="4" type="noConversion"/>
  </si>
  <si>
    <t>件</t>
    <phoneticPr fontId="4" type="noConversion"/>
  </si>
  <si>
    <t>每月买</t>
    <phoneticPr fontId="4" type="noConversion"/>
  </si>
  <si>
    <t>电视机存放箱</t>
    <phoneticPr fontId="6" type="noConversion"/>
  </si>
  <si>
    <t>整理箱</t>
    <phoneticPr fontId="6" type="noConversion"/>
  </si>
  <si>
    <t>门型展架</t>
    <phoneticPr fontId="6" type="noConversion"/>
  </si>
  <si>
    <t>画架KT板</t>
    <phoneticPr fontId="4" type="noConversion"/>
  </si>
  <si>
    <t>城市督导</t>
    <phoneticPr fontId="4" type="noConversion"/>
  </si>
  <si>
    <t>人/月</t>
    <phoneticPr fontId="4" type="noConversion"/>
  </si>
  <si>
    <t>项目整体运输费用</t>
    <phoneticPr fontId="4" type="noConversion"/>
  </si>
  <si>
    <t>短信服务</t>
    <phoneticPr fontId="4" type="noConversion"/>
  </si>
  <si>
    <t>手机验证短信、预约提醒短信：服务包包括短信接口开发、签名管理、40000条短信推送</t>
  </si>
  <si>
    <t>服务包</t>
  </si>
  <si>
    <t>实报实销</t>
    <phoneticPr fontId="4" type="noConversion"/>
  </si>
  <si>
    <t>月</t>
    <phoneticPr fontId="4" type="noConversion"/>
  </si>
  <si>
    <t>物料运输费</t>
    <phoneticPr fontId="4" type="noConversion"/>
  </si>
  <si>
    <t>10M*3M*0.2M</t>
    <phoneticPr fontId="4" type="noConversion"/>
  </si>
  <si>
    <t>10*4米</t>
    <phoneticPr fontId="4" type="noConversion"/>
  </si>
  <si>
    <t>Logo贴</t>
    <phoneticPr fontId="4" type="noConversion"/>
  </si>
  <si>
    <t>海报</t>
    <phoneticPr fontId="4" type="noConversion"/>
  </si>
  <si>
    <t>A4彩印</t>
    <phoneticPr fontId="4" type="noConversion"/>
  </si>
  <si>
    <t>0.6*2米</t>
    <phoneticPr fontId="4" type="noConversion"/>
  </si>
  <si>
    <t>搭建工人人工费</t>
    <phoneticPr fontId="4" type="noConversion"/>
  </si>
  <si>
    <t>搭建工人餐费</t>
    <phoneticPr fontId="4" type="noConversion"/>
  </si>
  <si>
    <t>笔记本电脑</t>
    <phoneticPr fontId="4" type="noConversion"/>
  </si>
  <si>
    <t>32路数字调音台</t>
    <phoneticPr fontId="4" type="noConversion"/>
  </si>
  <si>
    <t>搭建工人人工</t>
    <phoneticPr fontId="6" type="noConversion"/>
  </si>
  <si>
    <t>医生讲课费-启动仪式</t>
    <phoneticPr fontId="4" type="noConversion"/>
  </si>
  <si>
    <t>医用紫外线消毒灯</t>
  </si>
  <si>
    <t>元/个</t>
  </si>
  <si>
    <t>一次性医护口罩</t>
  </si>
  <si>
    <t>一次性医用床单，提供患者上CT机检查使用，50张/包，一天2包</t>
  </si>
  <si>
    <t>医用免洗洗手液</t>
  </si>
  <si>
    <t>元/件</t>
  </si>
  <si>
    <t>元/盒</t>
  </si>
  <si>
    <t>元/包</t>
  </si>
  <si>
    <t>元/瓶</t>
  </si>
  <si>
    <t>开幕卷轴/启动球租赁，高80CM，长4M，可供8-10人使用，卷轴尺寸336CM*61CM</t>
    <phoneticPr fontId="4" type="noConversion"/>
  </si>
  <si>
    <t>每场1人</t>
    <phoneticPr fontId="4" type="noConversion"/>
  </si>
  <si>
    <t>年</t>
    <phoneticPr fontId="4" type="noConversion"/>
  </si>
  <si>
    <t>后期剪辑</t>
    <phoneticPr fontId="6" type="noConversion"/>
  </si>
  <si>
    <t>特效</t>
    <phoneticPr fontId="6" type="noConversion"/>
  </si>
  <si>
    <t>秒</t>
    <phoneticPr fontId="4" type="noConversion"/>
  </si>
  <si>
    <t>配音&amp;旁白</t>
    <phoneticPr fontId="6" type="noConversion"/>
  </si>
  <si>
    <t>分钟</t>
    <phoneticPr fontId="4" type="noConversion"/>
  </si>
  <si>
    <t>影片输出</t>
    <phoneticPr fontId="6" type="noConversion"/>
  </si>
  <si>
    <t>配乐/字幕</t>
    <phoneticPr fontId="6" type="noConversion"/>
  </si>
  <si>
    <t>税后2000元一人，实际支出2300元一人</t>
    <phoneticPr fontId="4" type="noConversion"/>
  </si>
  <si>
    <t>人</t>
    <phoneticPr fontId="4" type="noConversion"/>
  </si>
  <si>
    <t>CT技师</t>
    <phoneticPr fontId="4" type="noConversion"/>
  </si>
  <si>
    <t>AI读片师</t>
    <phoneticPr fontId="4" type="noConversion"/>
  </si>
  <si>
    <t>H5数据存储</t>
    <rPh sb="0" eb="2">
      <t>an'l</t>
    </rPh>
    <phoneticPr fontId="5" type="noConversion"/>
  </si>
  <si>
    <t>调音师</t>
    <phoneticPr fontId="4" type="noConversion"/>
  </si>
  <si>
    <t>用以存放工作服，回收的知情同意书等活动现场物料</t>
    <phoneticPr fontId="6" type="noConversion"/>
  </si>
  <si>
    <t>全年使用，一个车内一个车外，车有屏蔽网络功能</t>
    <phoneticPr fontId="4" type="noConversion"/>
  </si>
  <si>
    <t>车内提示贴</t>
    <phoneticPr fontId="4" type="noConversion"/>
  </si>
  <si>
    <t>90*60CM</t>
    <phoneticPr fontId="4" type="noConversion"/>
  </si>
  <si>
    <t>打印机硒鼓</t>
  </si>
  <si>
    <t>90*60CM。2种海报，每种10张，共20张</t>
    <phoneticPr fontId="4" type="noConversion"/>
  </si>
  <si>
    <t>元/包</t>
    <phoneticPr fontId="6" type="noConversion"/>
  </si>
  <si>
    <t>储存电视机播放视频+音响肺扬操音乐和备用</t>
    <phoneticPr fontId="4" type="noConversion"/>
  </si>
  <si>
    <t>遮阳帽</t>
    <phoneticPr fontId="4" type="noConversion"/>
  </si>
  <si>
    <t>户外使用</t>
    <phoneticPr fontId="4" type="noConversion"/>
  </si>
  <si>
    <t>水笔</t>
    <phoneticPr fontId="4" type="noConversion"/>
  </si>
  <si>
    <t>垃圾袋</t>
    <phoneticPr fontId="4" type="noConversion"/>
  </si>
  <si>
    <t>扎带</t>
  </si>
  <si>
    <t>透明胶带</t>
  </si>
  <si>
    <t>订书订</t>
  </si>
  <si>
    <t>订书机</t>
    <phoneticPr fontId="4" type="noConversion"/>
  </si>
  <si>
    <t>元/卷</t>
    <phoneticPr fontId="4" type="noConversion"/>
  </si>
  <si>
    <t>高强度订书钉，用以装订《知情同意书》</t>
    <phoneticPr fontId="6" type="noConversion"/>
  </si>
  <si>
    <t>元/盒</t>
    <phoneticPr fontId="4" type="noConversion"/>
  </si>
  <si>
    <t>支</t>
    <phoneticPr fontId="4" type="noConversion"/>
  </si>
  <si>
    <t>现场秩序维护，协助患者筛查</t>
    <phoneticPr fontId="4" type="noConversion"/>
  </si>
  <si>
    <t>摄像设备</t>
    <phoneticPr fontId="4" type="noConversion"/>
  </si>
  <si>
    <t>工作服</t>
    <phoneticPr fontId="4" type="noConversion"/>
  </si>
  <si>
    <t>惠普激光打印机，多功能一体机（打印，复印，扫描）使用1台，备用1台</t>
    <phoneticPr fontId="4" type="noConversion"/>
  </si>
  <si>
    <t>人/天</t>
    <phoneticPr fontId="4" type="noConversion"/>
  </si>
  <si>
    <t>每场8工</t>
    <phoneticPr fontId="4" type="noConversion"/>
  </si>
  <si>
    <t>高级摄像师</t>
    <phoneticPr fontId="4" type="noConversion"/>
  </si>
  <si>
    <t>高级摄影师</t>
  </si>
  <si>
    <t>导演</t>
    <phoneticPr fontId="4" type="noConversion"/>
  </si>
  <si>
    <t>后期剪辑粗剪</t>
  </si>
  <si>
    <t>后期剪辑精剪</t>
  </si>
  <si>
    <t>跟拍脚本撰写</t>
    <phoneticPr fontId="4" type="noConversion"/>
  </si>
  <si>
    <t>创意总监</t>
    <phoneticPr fontId="4" type="noConversion"/>
  </si>
  <si>
    <t>中英文专业配音</t>
  </si>
  <si>
    <t>电视机 55寸</t>
    <phoneticPr fontId="4" type="noConversion"/>
  </si>
  <si>
    <t>报告打印纸</t>
    <phoneticPr fontId="4" type="noConversion"/>
  </si>
  <si>
    <t>转诊办公室贴</t>
    <phoneticPr fontId="4" type="noConversion"/>
  </si>
  <si>
    <t>KT板门贴</t>
    <phoneticPr fontId="4" type="noConversion"/>
  </si>
  <si>
    <t>区域台卡</t>
    <phoneticPr fontId="4" type="noConversion"/>
  </si>
  <si>
    <t>防晒衣</t>
    <phoneticPr fontId="4" type="noConversion"/>
  </si>
  <si>
    <t>防飞溅防接触护目镜，提供给现场医生和工作人员使用</t>
    <phoneticPr fontId="4" type="noConversion"/>
  </si>
  <si>
    <t>台卡</t>
    <phoneticPr fontId="4" type="noConversion"/>
  </si>
  <si>
    <t xml:space="preserve">0.6M*0.9M，分布展架，4个分步流程+1个筛查须知+1个警告标语 </t>
    <phoneticPr fontId="4" type="noConversion"/>
  </si>
  <si>
    <t>惠普打印机专用硒鼓，每天1个</t>
    <phoneticPr fontId="4" type="noConversion"/>
  </si>
  <si>
    <t>现场引导人员</t>
    <rPh sb="0" eb="2">
      <t>an'l</t>
    </rPh>
    <phoneticPr fontId="5" type="noConversion"/>
  </si>
  <si>
    <t>负责现场执行，整体协调管理</t>
    <phoneticPr fontId="4" type="noConversion"/>
  </si>
  <si>
    <t>高级执行经理</t>
    <phoneticPr fontId="4" type="noConversion"/>
  </si>
  <si>
    <t>30*42CM，桌面展示牌</t>
    <phoneticPr fontId="4" type="noConversion"/>
  </si>
  <si>
    <t>桌子</t>
    <phoneticPr fontId="4" type="noConversion"/>
  </si>
  <si>
    <t>椅子</t>
    <phoneticPr fontId="4" type="noConversion"/>
  </si>
  <si>
    <t>现场AI读片和预约问卷后台数量整理</t>
    <phoneticPr fontId="4" type="noConversion"/>
  </si>
  <si>
    <t>间/晚</t>
    <phoneticPr fontId="4" type="noConversion"/>
  </si>
  <si>
    <t>司机住宿</t>
    <phoneticPr fontId="4" type="noConversion"/>
  </si>
  <si>
    <t>前期场地考察及测量</t>
    <rPh sb="0" eb="2">
      <t>an'l</t>
    </rPh>
    <phoneticPr fontId="5" type="noConversion"/>
  </si>
  <si>
    <t>进场和撤场，舞台+背景桁架，展架，桌椅、设备，8工</t>
    <rPh sb="0" eb="16">
      <t>ren'gong'f</t>
    </rPh>
    <phoneticPr fontId="6" type="noConversion"/>
  </si>
  <si>
    <t>0.8M*1.8M，高清画面，1个筛查流程，1个防疫，1个肺小结节科普，1个AI，1个患教</t>
    <phoneticPr fontId="4" type="noConversion"/>
  </si>
  <si>
    <t>知情同意书</t>
    <phoneticPr fontId="4" type="noConversion"/>
  </si>
  <si>
    <t>免责声明</t>
    <phoneticPr fontId="4" type="noConversion"/>
  </si>
  <si>
    <t>A4，一包500张，预计1天使用3包，报告打印</t>
    <phoneticPr fontId="4" type="noConversion"/>
  </si>
  <si>
    <t>页</t>
    <phoneticPr fontId="4" type="noConversion"/>
  </si>
  <si>
    <t>报告汇总</t>
    <phoneticPr fontId="4" type="noConversion"/>
  </si>
  <si>
    <t>客户主任，单场汇总，发稿Clipping总结和跟进（8个区域所有报道的总结）</t>
    <phoneticPr fontId="4" type="noConversion"/>
  </si>
  <si>
    <t>高级客户主任，整体汇总，活动整体报告</t>
    <phoneticPr fontId="4" type="noConversion"/>
  </si>
  <si>
    <t>客户总监</t>
    <phoneticPr fontId="4" type="noConversion"/>
  </si>
  <si>
    <t>传播策划，讨论、客户沟通及会议</t>
    <phoneticPr fontId="4" type="noConversion"/>
  </si>
  <si>
    <t>高级客户经理</t>
    <phoneticPr fontId="4" type="noConversion"/>
  </si>
  <si>
    <t>高级客户主任</t>
    <phoneticPr fontId="4" type="noConversion"/>
  </si>
  <si>
    <t>客户主任</t>
    <phoneticPr fontId="4" type="noConversion"/>
  </si>
  <si>
    <t>肺筛车年度活动推广构思及媒体组合及营销策划</t>
    <phoneticPr fontId="4" type="noConversion"/>
  </si>
  <si>
    <t>客户经理</t>
    <phoneticPr fontId="4" type="noConversion"/>
  </si>
  <si>
    <t>嘉宾资料包，嘉宾发言稿件的模板梳理及针对不同现场嘉宾的调整</t>
    <phoneticPr fontId="4" type="noConversion"/>
  </si>
  <si>
    <t>执行中</t>
    <phoneticPr fontId="4" type="noConversion"/>
  </si>
  <si>
    <t>前期筹备</t>
    <phoneticPr fontId="4" type="noConversion"/>
  </si>
  <si>
    <t>邀约媒体服务，活动现场媒体沟通、采访安排跟进</t>
    <phoneticPr fontId="4" type="noConversion"/>
  </si>
  <si>
    <t>传播跟进</t>
    <phoneticPr fontId="4" type="noConversion"/>
  </si>
  <si>
    <t>媒体发布跟进，活动现场邀约媒体的发稿跟进、沟通和汇总</t>
    <phoneticPr fontId="4" type="noConversion"/>
  </si>
  <si>
    <t>7</t>
    <phoneticPr fontId="4" type="noConversion"/>
  </si>
  <si>
    <t>10</t>
    <phoneticPr fontId="4" type="noConversion"/>
  </si>
  <si>
    <t>Ratecard</t>
    <phoneticPr fontId="4" type="noConversion"/>
  </si>
  <si>
    <t>4-4</t>
  </si>
  <si>
    <t>4-5</t>
  </si>
  <si>
    <t>7-5</t>
  </si>
  <si>
    <t>7-6</t>
  </si>
  <si>
    <t>7-7</t>
  </si>
  <si>
    <t>10-1</t>
    <phoneticPr fontId="4" type="noConversion"/>
  </si>
  <si>
    <t>10-2</t>
  </si>
  <si>
    <t>10-3</t>
  </si>
  <si>
    <t>10-4</t>
  </si>
  <si>
    <t>10-5</t>
  </si>
  <si>
    <t>10-6</t>
  </si>
  <si>
    <t>11-1</t>
    <phoneticPr fontId="4" type="noConversion"/>
  </si>
  <si>
    <t>11-2</t>
    <phoneticPr fontId="4" type="noConversion"/>
  </si>
  <si>
    <t>11-3</t>
    <phoneticPr fontId="4" type="noConversion"/>
  </si>
  <si>
    <t>11-4</t>
  </si>
  <si>
    <t>11-5</t>
  </si>
  <si>
    <t>11-6</t>
  </si>
  <si>
    <t>11-7</t>
  </si>
  <si>
    <t>11-8</t>
  </si>
  <si>
    <t>Sub-total</t>
  </si>
  <si>
    <t>活动执行人员住宿</t>
    <phoneticPr fontId="4" type="noConversion"/>
  </si>
  <si>
    <t>1-1</t>
    <phoneticPr fontId="4" type="noConversion"/>
  </si>
  <si>
    <t>2-1</t>
    <phoneticPr fontId="4" type="noConversion"/>
  </si>
  <si>
    <t>2-2</t>
    <phoneticPr fontId="4" type="noConversion"/>
  </si>
  <si>
    <t>2-3</t>
    <phoneticPr fontId="4" type="noConversion"/>
  </si>
  <si>
    <t>7人</t>
    <phoneticPr fontId="4" type="noConversion"/>
  </si>
  <si>
    <t>活动现场人员餐费</t>
    <phoneticPr fontId="4" type="noConversion"/>
  </si>
  <si>
    <t>司机餐费</t>
    <phoneticPr fontId="4" type="noConversion"/>
  </si>
  <si>
    <t>3-1</t>
    <phoneticPr fontId="4" type="noConversion"/>
  </si>
  <si>
    <t>3-2</t>
    <phoneticPr fontId="4" type="noConversion"/>
  </si>
  <si>
    <t>媒体服务 住宿</t>
    <phoneticPr fontId="4" type="noConversion"/>
  </si>
  <si>
    <t>媒体服务 火车票</t>
    <phoneticPr fontId="4" type="noConversion"/>
  </si>
  <si>
    <t>媒体服务 机票</t>
    <phoneticPr fontId="4" type="noConversion"/>
  </si>
  <si>
    <t>媒体服务 餐费</t>
    <phoneticPr fontId="4" type="noConversion"/>
  </si>
  <si>
    <t>2间，120天</t>
    <phoneticPr fontId="4" type="noConversion"/>
  </si>
  <si>
    <t>1-2</t>
    <phoneticPr fontId="4" type="noConversion"/>
  </si>
  <si>
    <t>1-3</t>
    <phoneticPr fontId="4" type="noConversion"/>
  </si>
  <si>
    <t>2-4</t>
    <phoneticPr fontId="4" type="noConversion"/>
  </si>
  <si>
    <t>启动仪式 机票</t>
    <phoneticPr fontId="4" type="noConversion"/>
  </si>
  <si>
    <t>启动仪式 住宿</t>
    <phoneticPr fontId="4" type="noConversion"/>
  </si>
  <si>
    <t>启动仪式 餐费</t>
    <phoneticPr fontId="4" type="noConversion"/>
  </si>
  <si>
    <t>3-3</t>
    <phoneticPr fontId="4" type="noConversion"/>
  </si>
  <si>
    <t>每场2人2天，前期培训、活动结束后物料整理</t>
    <phoneticPr fontId="4" type="noConversion"/>
  </si>
  <si>
    <t>3-4</t>
    <phoneticPr fontId="4" type="noConversion"/>
  </si>
  <si>
    <t>2-5</t>
    <phoneticPr fontId="4" type="noConversion"/>
  </si>
  <si>
    <t>4-1</t>
    <phoneticPr fontId="4" type="noConversion"/>
  </si>
  <si>
    <t>4-2</t>
    <phoneticPr fontId="4" type="noConversion"/>
  </si>
  <si>
    <t>4-3</t>
    <phoneticPr fontId="4" type="noConversion"/>
  </si>
  <si>
    <t>5</t>
    <phoneticPr fontId="4" type="noConversion"/>
  </si>
  <si>
    <t>5-1</t>
    <phoneticPr fontId="4" type="noConversion"/>
  </si>
  <si>
    <t>5-2</t>
    <phoneticPr fontId="4" type="noConversion"/>
  </si>
  <si>
    <t>5-3</t>
    <phoneticPr fontId="4" type="noConversion"/>
  </si>
  <si>
    <t>5-4</t>
    <phoneticPr fontId="4" type="noConversion"/>
  </si>
  <si>
    <t>5-5</t>
    <phoneticPr fontId="4" type="noConversion"/>
  </si>
  <si>
    <t>5-6</t>
    <phoneticPr fontId="4" type="noConversion"/>
  </si>
  <si>
    <t>5-7</t>
    <phoneticPr fontId="4" type="noConversion"/>
  </si>
  <si>
    <t>5-8</t>
    <phoneticPr fontId="4" type="noConversion"/>
  </si>
  <si>
    <t>5-9</t>
    <phoneticPr fontId="4" type="noConversion"/>
  </si>
  <si>
    <t>6</t>
    <phoneticPr fontId="4" type="noConversion"/>
  </si>
  <si>
    <t>6-1</t>
    <phoneticPr fontId="4" type="noConversion"/>
  </si>
  <si>
    <t>7-1</t>
    <phoneticPr fontId="4" type="noConversion"/>
  </si>
  <si>
    <t>7-2</t>
    <phoneticPr fontId="4" type="noConversion"/>
  </si>
  <si>
    <t>7-8</t>
  </si>
  <si>
    <t>7-9</t>
  </si>
  <si>
    <t>7-10</t>
  </si>
  <si>
    <t>7-11</t>
  </si>
  <si>
    <t>7-12</t>
  </si>
  <si>
    <t>7-13</t>
  </si>
  <si>
    <t>7-14</t>
  </si>
  <si>
    <t>7-15</t>
  </si>
  <si>
    <t>7-16</t>
  </si>
  <si>
    <t>7-17</t>
  </si>
  <si>
    <t>7-18</t>
  </si>
  <si>
    <t>7-19</t>
  </si>
  <si>
    <t>7-20</t>
  </si>
  <si>
    <t>7-21</t>
  </si>
  <si>
    <t>7-22</t>
  </si>
  <si>
    <t>7-23</t>
  </si>
  <si>
    <t>7-24</t>
  </si>
  <si>
    <t>7-25</t>
  </si>
  <si>
    <t>7-26</t>
  </si>
  <si>
    <t>9-5</t>
  </si>
  <si>
    <t>9-6</t>
  </si>
  <si>
    <t>9-7</t>
  </si>
  <si>
    <t>9-8</t>
  </si>
  <si>
    <t>9-9</t>
  </si>
  <si>
    <t>9-10</t>
  </si>
  <si>
    <t>9-11</t>
  </si>
  <si>
    <t>9-12</t>
  </si>
  <si>
    <t>9-13</t>
  </si>
  <si>
    <t>1-4</t>
    <phoneticPr fontId="4" type="noConversion"/>
  </si>
  <si>
    <t>1间，120天</t>
    <phoneticPr fontId="4" type="noConversion"/>
  </si>
  <si>
    <t>筛查人数统计、报告撰写</t>
    <phoneticPr fontId="4" type="noConversion"/>
  </si>
  <si>
    <t>针对已有设计的修改含海报、展架、KT板、台卡等等，每个地点收取</t>
    <phoneticPr fontId="4" type="noConversion"/>
  </si>
  <si>
    <t>预估，按实际发生结算</t>
    <phoneticPr fontId="4" type="noConversion"/>
  </si>
  <si>
    <t>7-27</t>
    <phoneticPr fontId="4" type="noConversion"/>
  </si>
  <si>
    <t>7-28</t>
    <phoneticPr fontId="4" type="noConversion"/>
  </si>
  <si>
    <t>7-29</t>
    <phoneticPr fontId="4" type="noConversion"/>
  </si>
  <si>
    <t>7-30</t>
  </si>
  <si>
    <t>7-31</t>
  </si>
  <si>
    <t>7-32</t>
  </si>
  <si>
    <t>7-33</t>
  </si>
  <si>
    <t>7-34</t>
  </si>
  <si>
    <t>7-35</t>
  </si>
  <si>
    <t>7-36</t>
  </si>
  <si>
    <t>7-37</t>
  </si>
  <si>
    <t>7-38</t>
  </si>
  <si>
    <t>7-39</t>
  </si>
  <si>
    <t>7-40</t>
  </si>
  <si>
    <t>7-41</t>
  </si>
  <si>
    <t>7-42</t>
    <phoneticPr fontId="4" type="noConversion"/>
  </si>
  <si>
    <t>7-43</t>
    <phoneticPr fontId="4" type="noConversion"/>
  </si>
  <si>
    <t>7-44</t>
    <phoneticPr fontId="4" type="noConversion"/>
  </si>
  <si>
    <t>7-45</t>
    <phoneticPr fontId="4" type="noConversion"/>
  </si>
  <si>
    <t>7-46</t>
  </si>
  <si>
    <t>7-47</t>
  </si>
  <si>
    <t>7-48</t>
  </si>
  <si>
    <t>7-49</t>
  </si>
  <si>
    <t>7-51</t>
  </si>
  <si>
    <t>7-52</t>
  </si>
  <si>
    <t>7-53</t>
  </si>
  <si>
    <t>7-54</t>
  </si>
  <si>
    <t>7-55</t>
  </si>
  <si>
    <t>8</t>
    <phoneticPr fontId="4" type="noConversion"/>
  </si>
  <si>
    <t>8-1</t>
    <phoneticPr fontId="4" type="noConversion"/>
  </si>
  <si>
    <t>8-2</t>
    <phoneticPr fontId="4" type="noConversion"/>
  </si>
  <si>
    <t>8-3</t>
    <phoneticPr fontId="4" type="noConversion"/>
  </si>
  <si>
    <t>9-1</t>
    <phoneticPr fontId="4" type="noConversion"/>
  </si>
  <si>
    <t>9-2</t>
    <phoneticPr fontId="4" type="noConversion"/>
  </si>
  <si>
    <t>9-3</t>
    <phoneticPr fontId="4" type="noConversion"/>
  </si>
  <si>
    <t>9-4</t>
  </si>
  <si>
    <t>Transportation-交通</t>
    <phoneticPr fontId="4" type="noConversion"/>
  </si>
  <si>
    <t>Media services-媒体服务</t>
    <phoneticPr fontId="4" type="noConversion"/>
  </si>
  <si>
    <t>Video-纪录片制作</t>
    <phoneticPr fontId="4" type="noConversion"/>
  </si>
  <si>
    <t>Launching ceremony staff expenses-启动仪式-第四方支持人员费用</t>
    <phoneticPr fontId="4" type="noConversion"/>
  </si>
  <si>
    <t>Mobile CT vehicle screening staff expenses-筛查执行-第四方支持人员费用</t>
    <phoneticPr fontId="4" type="noConversion"/>
  </si>
  <si>
    <t>Mobile CT vehicle screening Material-筛查执行-物料采购和制作-一次性采购、按地点采购，按场（天）采购</t>
    <phoneticPr fontId="4" type="noConversion"/>
  </si>
  <si>
    <t>Speaker Fee-讲课费</t>
    <phoneticPr fontId="4" type="noConversion"/>
  </si>
  <si>
    <t>Mobile CT vehicle rental-筛查车租赁</t>
    <phoneticPr fontId="4" type="noConversion"/>
  </si>
  <si>
    <t>Catering-餐饮</t>
    <phoneticPr fontId="4" type="noConversion"/>
  </si>
  <si>
    <t>Accommodation-住宿</t>
    <phoneticPr fontId="4" type="noConversion"/>
  </si>
  <si>
    <t>医学总监，学术报告撰写</t>
    <phoneticPr fontId="4" type="noConversion"/>
  </si>
  <si>
    <t>医学总监，医学内容资料查询和PPT撰写</t>
    <phoneticPr fontId="4" type="noConversion"/>
  </si>
  <si>
    <t>项目总监火车票</t>
    <phoneticPr fontId="6" type="noConversion"/>
  </si>
  <si>
    <t>项目总监住宿</t>
    <phoneticPr fontId="4" type="noConversion"/>
  </si>
  <si>
    <t>Launching ceremony Material-启动仪式-物料搭建</t>
    <phoneticPr fontId="4" type="noConversion"/>
  </si>
  <si>
    <t>筛查车油费,按实际发票结算</t>
    <phoneticPr fontId="4" type="noConversion"/>
  </si>
  <si>
    <t>筛查车过路费,按实际发票结算</t>
    <phoneticPr fontId="4" type="noConversion"/>
  </si>
  <si>
    <t>筛查车停车费,按实际发票结算</t>
    <phoneticPr fontId="4" type="noConversion"/>
  </si>
  <si>
    <t>项目执行SOP方案更新</t>
    <phoneticPr fontId="4" type="noConversion"/>
  </si>
  <si>
    <t>及时收集执行过程中医院、基金会、AZ的反馈和建议，更新执行方案和流程更新</t>
    <phoneticPr fontId="4" type="noConversion"/>
  </si>
  <si>
    <t>40是单个筛查点数量</t>
    <phoneticPr fontId="4" type="noConversion"/>
  </si>
  <si>
    <t>D列为每月，F列是每月15小时和G列是按照4个月计算</t>
    <phoneticPr fontId="4" type="noConversion"/>
  </si>
  <si>
    <t>高级项目经理，负责前期项目流程和活动筹备执行的沟通，按筛查地点计算</t>
    <rPh sb="0" eb="1">
      <t>quan'cheng</t>
    </rPh>
    <rPh sb="2" eb="3">
      <t>xiag'mu</t>
    </rPh>
    <rPh sb="4" eb="5">
      <t>guan'li</t>
    </rPh>
    <phoneticPr fontId="5" type="noConversion"/>
  </si>
  <si>
    <t>一套预计35P，两套，查询100+篇文献资料</t>
    <phoneticPr fontId="4" type="noConversion"/>
  </si>
  <si>
    <t>按1年3万数据量</t>
    <phoneticPr fontId="4" type="noConversion"/>
  </si>
  <si>
    <t>司机工资</t>
    <phoneticPr fontId="4" type="noConversion"/>
  </si>
  <si>
    <t>司机补贴，按照实际支付金额结算，需要付款凭证</t>
    <phoneticPr fontId="4" type="noConversion"/>
  </si>
  <si>
    <t>4-6</t>
    <phoneticPr fontId="4" type="noConversion"/>
  </si>
  <si>
    <t>2人，外地出差补助每人每天100元补贴，节假日上班还有加班费，计算方式是按实际结算月薪工资除以正常上班时间22天，再乘以加班天数，法定节假日按国家规定执行</t>
    <phoneticPr fontId="4" type="noConversion"/>
  </si>
  <si>
    <t>粘衣钩</t>
    <phoneticPr fontId="4" type="noConversion"/>
  </si>
  <si>
    <t>U盘</t>
    <phoneticPr fontId="4" type="noConversion"/>
  </si>
  <si>
    <t>钢制耐用办公订书机，用以装订《知情同意书》</t>
    <phoneticPr fontId="4" type="noConversion"/>
  </si>
  <si>
    <t>4G路由器和网卡</t>
    <phoneticPr fontId="4" type="noConversion"/>
  </si>
  <si>
    <t>电线</t>
    <phoneticPr fontId="4" type="noConversion"/>
  </si>
  <si>
    <t>漏电宝</t>
    <phoneticPr fontId="4" type="noConversion"/>
  </si>
  <si>
    <t>根</t>
    <phoneticPr fontId="4" type="noConversion"/>
  </si>
  <si>
    <t>2根20米 1平方电源线，备用2根</t>
    <phoneticPr fontId="4" type="noConversion"/>
  </si>
  <si>
    <t>用2个，备用2个</t>
    <phoneticPr fontId="4" type="noConversion"/>
  </si>
  <si>
    <t>3*4.5米，一套4个，8套</t>
    <phoneticPr fontId="4" type="noConversion"/>
  </si>
  <si>
    <t>IBM折叠桌 长100 宽60 高75</t>
    <phoneticPr fontId="4" type="noConversion"/>
  </si>
  <si>
    <t>电子温度计医用红外线体温枪高精度额温枪</t>
    <phoneticPr fontId="4" type="noConversion"/>
  </si>
  <si>
    <t>红外线体温枪</t>
    <phoneticPr fontId="4" type="noConversion"/>
  </si>
  <si>
    <t>飞利浦紫外线消毒杀菌灯，高43cm*宽16cm，每天分2次为CT室消毒（筛查活动中午休息时和下午结束时）</t>
    <phoneticPr fontId="4" type="noConversion"/>
  </si>
  <si>
    <t>黑色</t>
    <phoneticPr fontId="4" type="noConversion"/>
  </si>
  <si>
    <t>7.6宽 扎带，100根/包，用以固定现场物料</t>
    <phoneticPr fontId="6" type="noConversion"/>
  </si>
  <si>
    <t>医用防护眼镜</t>
    <phoneticPr fontId="4" type="noConversion"/>
  </si>
  <si>
    <t>包含所有搭建物料和执行物料的运输，分多次运输，按实际结算</t>
    <phoneticPr fontId="6" type="noConversion"/>
  </si>
  <si>
    <t>一次性医用防护服</t>
    <phoneticPr fontId="4" type="noConversion"/>
  </si>
  <si>
    <t>一次性医护手套</t>
    <phoneticPr fontId="4" type="noConversion"/>
  </si>
  <si>
    <t>一次性医用防护服连体全身隔离衣，提供给医生和护士使用，每人每天天2套</t>
    <phoneticPr fontId="4" type="noConversion"/>
  </si>
  <si>
    <t>一次性医用床单</t>
    <phoneticPr fontId="4" type="noConversion"/>
  </si>
  <si>
    <t>日程、指示和其他</t>
    <phoneticPr fontId="4" type="noConversion"/>
  </si>
  <si>
    <t>铝合金 ,1.2*2米</t>
    <phoneticPr fontId="4" type="noConversion"/>
  </si>
  <si>
    <t>按实际结算</t>
    <phoneticPr fontId="4" type="noConversion"/>
  </si>
  <si>
    <t>特效-二维动画</t>
  </si>
  <si>
    <t>制作视频的组织者与领导者，宣传片、微电影、MV相关导演，8年以上领域经验</t>
    <phoneticPr fontId="4" type="noConversion"/>
  </si>
  <si>
    <t>2人</t>
    <phoneticPr fontId="4" type="noConversion"/>
  </si>
  <si>
    <t>摄影摄像全套专业设备</t>
    <phoneticPr fontId="4" type="noConversion"/>
  </si>
  <si>
    <t>7-3</t>
    <phoneticPr fontId="4" type="noConversion"/>
  </si>
  <si>
    <t>7-4</t>
    <phoneticPr fontId="4" type="noConversion"/>
  </si>
  <si>
    <t>7-27</t>
  </si>
  <si>
    <t>可折叠，带靠背</t>
    <phoneticPr fontId="6" type="noConversion"/>
  </si>
  <si>
    <t>透明封箱胶带，,用以现场装箱打包</t>
    <phoneticPr fontId="6" type="noConversion"/>
  </si>
  <si>
    <t>推荐采购航空箱，滚轮箱 135*87*70cm</t>
    <phoneticPr fontId="6" type="noConversion"/>
  </si>
  <si>
    <t>医用消毒喷雾</t>
  </si>
  <si>
    <t>2人，4个月</t>
    <phoneticPr fontId="4" type="noConversion"/>
  </si>
  <si>
    <t>撰写和修改，预计1万字</t>
    <phoneticPr fontId="4" type="noConversion"/>
  </si>
  <si>
    <t>7-56</t>
    <phoneticPr fontId="4" type="noConversion"/>
  </si>
  <si>
    <t>长时间在外地，执行间隙也无法回家，需要住宿</t>
    <phoneticPr fontId="4" type="noConversion"/>
  </si>
  <si>
    <t>7-41</t>
    <phoneticPr fontId="4" type="noConversion"/>
  </si>
  <si>
    <t>使用1台，后续计划采购3台，户外执行，暴雨台风等等外界因素导致电器很容易损耗</t>
    <phoneticPr fontId="4" type="noConversion"/>
  </si>
  <si>
    <t>一次性医用防飞沫防细菌口罩，提供给现场医护和工作人员使用，如受检者未带也提供，50只/盒，一天3盒</t>
    <phoneticPr fontId="4" type="noConversion"/>
  </si>
  <si>
    <t>医用消毒喷雾，500ml/瓶，一天4瓶</t>
    <phoneticPr fontId="4" type="noConversion"/>
  </si>
  <si>
    <t>每个筛查点，执行前期2种宣传海报的文案，预计500字</t>
    <phoneticPr fontId="4" type="noConversion"/>
  </si>
  <si>
    <t>75%酒精免洗洗手液凝胶速干型，500ml/瓶，一天6瓶</t>
    <phoneticPr fontId="4" type="noConversion"/>
  </si>
  <si>
    <t>一次性医用防护手套，提供给现场工作人员和医生使用，10双/包，一天6包</t>
    <phoneticPr fontId="4" type="noConversion"/>
  </si>
  <si>
    <t>人/次</t>
    <phoneticPr fontId="4" type="noConversion"/>
  </si>
  <si>
    <t>同上</t>
    <phoneticPr fontId="4" type="noConversion"/>
  </si>
  <si>
    <t>资深文案，宣传文案撰写和修改</t>
    <phoneticPr fontId="4" type="noConversion"/>
  </si>
  <si>
    <t>高级项目经理，负责数据查询、统计录入、报告撰写</t>
    <phoneticPr fontId="4" type="noConversion"/>
  </si>
  <si>
    <t>劳务费，预估每个筛查点每人执行三天，每天1000元，三天实际支出3550元，按实际发生结算</t>
    <phoneticPr fontId="4" type="noConversion"/>
  </si>
  <si>
    <t>劳务费，预估每个筛查点每人执行三天，每天1000元，费用含税，三天实际支出3550元，含实际发生结算</t>
    <phoneticPr fontId="4" type="noConversion"/>
  </si>
  <si>
    <t>40L垃圾袋，30个/包</t>
    <phoneticPr fontId="6" type="noConversion"/>
  </si>
  <si>
    <t>套/3个</t>
    <phoneticPr fontId="4" type="noConversion"/>
  </si>
  <si>
    <t>2人，江苏 浙江和上海往返</t>
    <phoneticPr fontId="6" type="noConversion"/>
  </si>
  <si>
    <t>前期场地考察，按35个地点算，实报实销</t>
    <phoneticPr fontId="4" type="noConversion"/>
  </si>
  <si>
    <t>2人，2个地点和上海往返</t>
    <phoneticPr fontId="6" type="noConversion"/>
  </si>
  <si>
    <t>媒体资源梳理，媒体名单梳理（肺癌早筛4个省市媒体资源沟通梳理）</t>
    <phoneticPr fontId="4" type="noConversion"/>
  </si>
  <si>
    <t>媒体资源梳理，执行媒体名单建议（不同媒体类型媒体推荐及梳理）(4个区域的推荐媒体名单)</t>
    <phoneticPr fontId="4" type="noConversion"/>
  </si>
  <si>
    <t>媒体资料包，具体活动流程、背景资料梳理及活动相关信息资料的梳理和整理（4个活动现场的信息收集）</t>
    <phoneticPr fontId="4" type="noConversion"/>
  </si>
  <si>
    <t>媒体资料包，媒体资料撰写和修改（4份，活动背景、肺筛车资料、嘉宾信息、关键信息、采访提纲）</t>
    <phoneticPr fontId="4" type="noConversion"/>
  </si>
  <si>
    <t>媒体资料包，大众通稿撰写和修改（根据4个不同区进行通稿调整和修改）</t>
    <phoneticPr fontId="4" type="noConversion"/>
  </si>
  <si>
    <t>媒体资料包，媒体邀请函撰写（4个重点场次日程、路线、及具体事项等）</t>
    <phoneticPr fontId="4" type="noConversion"/>
  </si>
  <si>
    <t>嘉宾资料包，现场嘉宾资料搜集整理（4个区域：包含个人简历及采访行程、媒体简介、关键信息）</t>
    <phoneticPr fontId="4" type="noConversion"/>
  </si>
  <si>
    <t>vlog跟拍，到场vlog方向策划、沟通、修改、调整等(4个场次）</t>
    <phoneticPr fontId="4" type="noConversion"/>
  </si>
  <si>
    <t>vlog跟拍，活动现场场地勘察、走位、构思及活动现场跟拍、沟通、取景(4个场次）</t>
    <phoneticPr fontId="4" type="noConversion"/>
  </si>
  <si>
    <t>vlog剪辑，8场活动后的剪辑确认、调整、完善工作(4个1分30'）</t>
    <phoneticPr fontId="4" type="noConversion"/>
  </si>
  <si>
    <t>媒体发布跟进，非到场媒体的确认及发稿沟通,预热稿件沟通等（预计40家）</t>
    <phoneticPr fontId="4" type="noConversion"/>
  </si>
  <si>
    <t>邀约媒体服务，现场媒体邀请，协调、安排、跟进（4个区域，共计40家）</t>
    <phoneticPr fontId="4" type="noConversion"/>
  </si>
  <si>
    <t>住宿，2人住宿，4个地点</t>
    <phoneticPr fontId="6" type="noConversion"/>
  </si>
  <si>
    <t>上海到全国，1人</t>
    <phoneticPr fontId="4" type="noConversion"/>
  </si>
  <si>
    <t>1间2晚</t>
    <phoneticPr fontId="4" type="noConversion"/>
  </si>
  <si>
    <t>4个地点，2人2天</t>
    <phoneticPr fontId="4" type="noConversion"/>
  </si>
  <si>
    <t>1人2天</t>
    <phoneticPr fontId="4" type="noConversion"/>
  </si>
  <si>
    <t>筛查车按月租赁，含车辆养护费</t>
    <phoneticPr fontId="4" type="noConversion"/>
  </si>
  <si>
    <t>人/3天</t>
    <phoneticPr fontId="4" type="noConversion"/>
  </si>
  <si>
    <t>邀约媒体服务，4场活动邀约媒体到场踩点、布局、规划和实地沟通工作</t>
    <phoneticPr fontId="4" type="noConversion"/>
  </si>
  <si>
    <t>Project planning and overall preparation-项目策划沟通和筹备</t>
    <phoneticPr fontId="4" type="noConversion"/>
  </si>
  <si>
    <t>总计</t>
    <phoneticPr fontId="4" type="noConversion"/>
  </si>
  <si>
    <t>制作视频的组织者与领导者，宣传片、微电影、MV相关导演，10年以上领域经验</t>
    <phoneticPr fontId="4" type="noConversion"/>
  </si>
  <si>
    <t>预估，按实际发生结算；是给到当地医院的医生劳务费</t>
    <phoneticPr fontId="4" type="noConversion"/>
  </si>
  <si>
    <t>6-2</t>
    <phoneticPr fontId="4" type="noConversion"/>
  </si>
  <si>
    <t>6-3</t>
    <phoneticPr fontId="4" type="noConversion"/>
  </si>
  <si>
    <r>
      <rPr>
        <b/>
        <sz val="30"/>
        <rFont val="宋体"/>
        <family val="3"/>
        <charset val="134"/>
      </rPr>
      <t>肺癌筛查防治行动的筛查活动</t>
    </r>
    <r>
      <rPr>
        <b/>
        <sz val="30"/>
        <rFont val="Trebuchet MS"/>
        <family val="2"/>
      </rPr>
      <t>-</t>
    </r>
    <r>
      <rPr>
        <b/>
        <sz val="30"/>
        <rFont val="宋体"/>
        <family val="3"/>
        <charset val="134"/>
      </rPr>
      <t>报价单</t>
    </r>
    <phoneticPr fontId="4" type="noConversion"/>
  </si>
  <si>
    <t>费用另计</t>
    <phoneticPr fontId="4" type="noConversion"/>
  </si>
  <si>
    <t>费用另计</t>
    <phoneticPr fontId="4" type="noConversion"/>
  </si>
  <si>
    <t>服务费</t>
    <phoneticPr fontId="4" type="noConversion"/>
  </si>
  <si>
    <t>税费</t>
    <phoneticPr fontId="4" type="noConversion"/>
  </si>
  <si>
    <t>普通质量的展架，执行过程中和转场过程中容易损耗，根据实际执行需要增加制作数量</t>
    <phoneticPr fontId="4" type="noConversion"/>
  </si>
  <si>
    <t>实报实销，按实际到场结算</t>
    <phoneticPr fontId="4" type="noConversion"/>
  </si>
  <si>
    <t>存储H5问卷预约的个人信息和问卷结果</t>
    <phoneticPr fontId="4" type="noConversion"/>
  </si>
  <si>
    <t>运动型外套</t>
    <phoneticPr fontId="4" type="noConversion"/>
  </si>
  <si>
    <t>户外执行，天气和频繁的转场运输都会导致物料有损耗</t>
    <phoneticPr fontId="4" type="noConversion"/>
  </si>
  <si>
    <t>按实际发生结算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</si>
</sst>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3" formatCode="_ * #,##0.00_ ;_ * \-#,##0.00_ ;_ * &quot;-&quot;??_ ;_ @_ "/>
    <numFmt numFmtId="176" formatCode="0.00_);[Red]\(0.00\)"/>
    <numFmt numFmtId="177" formatCode="0.00_ "/>
    <numFmt numFmtId="178" formatCode="&quot;¥&quot;#,##0.00_);[Red]\(&quot;¥&quot;#,##0.00\)"/>
    <numFmt numFmtId="179" formatCode="[$¥-804]#,##0.00;[$¥-804]\-#,##0.00"/>
    <numFmt numFmtId="180" formatCode="&quot;¥&quot;#,##0_);[Red]\(&quot;¥&quot;#,##0\)"/>
    <numFmt numFmtId="181" formatCode="0_);[Red]\(0\)"/>
    <numFmt numFmtId="182" formatCode="_(* #,##0.00_);_(* \(#,##0.00\);_(* &quot;-&quot;??_);_(@_)"/>
    <numFmt numFmtId="183" formatCode="0_ "/>
    <numFmt numFmtId="184" formatCode="#,##0.00_);[Red]\(#,##0.00\)"/>
    <numFmt numFmtId="185" formatCode="#,##0_ "/>
  </numFmts>
  <fonts count="42" x14ac:knownFonts="1">
    <font>
      <sz val="11"/>
      <color theme="1"/>
      <name val="宋体"/>
      <family val="2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scheme val="minor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12"/>
      <name val="微软雅黑"/>
      <family val="2"/>
      <charset val="134"/>
    </font>
    <font>
      <sz val="9"/>
      <name val="宋体"/>
      <family val="3"/>
      <charset val="134"/>
    </font>
    <font>
      <b/>
      <sz val="12"/>
      <name val="微软雅黑"/>
      <family val="2"/>
      <charset val="134"/>
    </font>
    <font>
      <sz val="10"/>
      <name val="微软雅黑"/>
      <family val="2"/>
      <charset val="134"/>
    </font>
    <font>
      <sz val="12"/>
      <color indexed="8"/>
      <name val="微软雅黑"/>
      <family val="2"/>
      <charset val="134"/>
    </font>
    <font>
      <sz val="10"/>
      <color theme="1" tint="4.9989318521683403E-2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2"/>
      <color theme="1"/>
      <name val="微软雅黑"/>
      <family val="2"/>
      <charset val="134"/>
    </font>
    <font>
      <sz val="10"/>
      <color rgb="FFFF0000"/>
      <name val="微软雅黑"/>
      <family val="2"/>
      <charset val="134"/>
    </font>
    <font>
      <sz val="11"/>
      <color theme="1"/>
      <name val="微软雅黑"/>
      <family val="2"/>
      <charset val="134"/>
    </font>
    <font>
      <sz val="10"/>
      <color indexed="8"/>
      <name val="微软雅黑"/>
      <family val="2"/>
      <charset val="134"/>
    </font>
    <font>
      <b/>
      <sz val="14"/>
      <name val="Calibri"/>
      <family val="2"/>
    </font>
    <font>
      <b/>
      <sz val="11"/>
      <color theme="1"/>
      <name val="微软雅黑"/>
      <family val="2"/>
      <charset val="134"/>
    </font>
    <font>
      <sz val="10"/>
      <name val="Trebuchet MS"/>
      <family val="2"/>
    </font>
    <font>
      <sz val="10"/>
      <name val="Verdana"/>
      <family val="2"/>
    </font>
    <font>
      <sz val="11"/>
      <color indexed="8"/>
      <name val="宋体"/>
      <family val="3"/>
      <charset val="134"/>
    </font>
    <font>
      <b/>
      <sz val="10"/>
      <color theme="0"/>
      <name val="Trebuchet MS"/>
      <family val="2"/>
    </font>
    <font>
      <b/>
      <sz val="10"/>
      <color rgb="FFFFFFFF"/>
      <name val="Trebuchet MS"/>
      <family val="2"/>
    </font>
    <font>
      <b/>
      <sz val="10"/>
      <color theme="0"/>
      <name val="宋体"/>
      <family val="3"/>
      <charset val="134"/>
    </font>
    <font>
      <sz val="10"/>
      <color rgb="FFFF0000"/>
      <name val="Trebuchet MS"/>
      <family val="2"/>
    </font>
    <font>
      <sz val="10"/>
      <name val="宋体"/>
      <family val="2"/>
      <charset val="134"/>
    </font>
    <font>
      <b/>
      <sz val="10"/>
      <name val="Trebuchet MS"/>
      <family val="2"/>
    </font>
    <font>
      <b/>
      <sz val="10"/>
      <name val="微软雅黑"/>
      <family val="2"/>
      <charset val="134"/>
    </font>
    <font>
      <b/>
      <sz val="11"/>
      <color theme="0"/>
      <name val="Trebuchet MS"/>
      <family val="2"/>
    </font>
    <font>
      <b/>
      <sz val="14"/>
      <name val="微软雅黑"/>
      <family val="2"/>
      <charset val="134"/>
    </font>
    <font>
      <sz val="12"/>
      <name val="Times New Roman"/>
      <family val="1"/>
    </font>
    <font>
      <sz val="11"/>
      <color indexed="8"/>
      <name val="微软雅黑"/>
      <family val="2"/>
      <charset val="134"/>
    </font>
    <font>
      <sz val="10"/>
      <name val="Trebuchet MS"/>
      <family val="2"/>
      <charset val="134"/>
    </font>
    <font>
      <sz val="11"/>
      <color theme="0"/>
      <name val="Trebuchet MS"/>
      <family val="2"/>
    </font>
    <font>
      <sz val="11"/>
      <name val="Trebuchet MS"/>
      <family val="2"/>
    </font>
    <font>
      <b/>
      <sz val="10"/>
      <color indexed="8"/>
      <name val="Trebuchet MS"/>
      <family val="2"/>
    </font>
    <font>
      <b/>
      <sz val="11"/>
      <name val="微软雅黑"/>
      <family val="2"/>
      <charset val="134"/>
    </font>
    <font>
      <b/>
      <sz val="30"/>
      <name val="Trebuchet MS"/>
      <family val="2"/>
    </font>
    <font>
      <b/>
      <sz val="30"/>
      <name val="宋体"/>
      <family val="3"/>
      <charset val="134"/>
    </font>
    <font>
      <b/>
      <sz val="12"/>
      <color indexed="8"/>
      <name val="微软雅黑"/>
      <family val="2"/>
      <charset val="134"/>
    </font>
    <font>
      <sz val="12"/>
      <color theme="0"/>
      <name val="微软雅黑"/>
      <family val="2"/>
      <charset val="13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830051"/>
        <bgColor indexed="64"/>
      </patternFill>
    </fill>
    <fill>
      <patternFill patternType="solid">
        <fgColor rgb="FF830051"/>
        <bgColor rgb="FF000000"/>
      </patternFill>
    </fill>
    <fill>
      <patternFill patternType="solid">
        <fgColor indexed="2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26">
    <xf numFmtId="179" fontId="0" fillId="0" borderId="0"/>
    <xf numFmtId="179" fontId="1" fillId="0" borderId="0">
      <alignment vertical="center"/>
    </xf>
    <xf numFmtId="179" fontId="3" fillId="0" borderId="0"/>
    <xf numFmtId="179" fontId="2" fillId="0" borderId="0"/>
    <xf numFmtId="43" fontId="3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9" fontId="3" fillId="0" borderId="0"/>
    <xf numFmtId="179" fontId="3" fillId="0" borderId="0"/>
    <xf numFmtId="179" fontId="3" fillId="0" borderId="0"/>
    <xf numFmtId="179" fontId="3" fillId="0" borderId="0"/>
    <xf numFmtId="179" fontId="20" fillId="0" borderId="0"/>
    <xf numFmtId="179" fontId="21" fillId="0" borderId="0" applyProtection="0"/>
    <xf numFmtId="179" fontId="3" fillId="0" borderId="0"/>
    <xf numFmtId="179" fontId="3" fillId="0" borderId="0"/>
    <xf numFmtId="179" fontId="3" fillId="0" borderId="0"/>
    <xf numFmtId="179" fontId="2" fillId="0" borderId="0"/>
    <xf numFmtId="179" fontId="21" fillId="0" borderId="0" applyProtection="0"/>
    <xf numFmtId="43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/>
    <xf numFmtId="179" fontId="31" fillId="0" borderId="0"/>
    <xf numFmtId="179" fontId="3" fillId="0" borderId="0"/>
    <xf numFmtId="179" fontId="2" fillId="0" borderId="0"/>
    <xf numFmtId="9" fontId="3" fillId="0" borderId="0" applyFont="0" applyFill="0" applyBorder="0" applyAlignment="0" applyProtection="0"/>
  </cellStyleXfs>
  <cellXfs count="220">
    <xf numFmtId="179" fontId="0" fillId="0" borderId="0" xfId="0"/>
    <xf numFmtId="179" fontId="0" fillId="0" borderId="0" xfId="0" applyAlignment="1">
      <alignment vertical="center"/>
    </xf>
    <xf numFmtId="179" fontId="15" fillId="0" borderId="0" xfId="0" applyFont="1"/>
    <xf numFmtId="179" fontId="11" fillId="3" borderId="1" xfId="0" applyFont="1" applyFill="1" applyBorder="1" applyAlignment="1">
      <alignment horizontal="center" vertical="center" wrapText="1"/>
    </xf>
    <xf numFmtId="179" fontId="0" fillId="0" borderId="0" xfId="0" applyAlignment="1">
      <alignment horizontal="center"/>
    </xf>
    <xf numFmtId="179" fontId="18" fillId="3" borderId="1" xfId="0" applyFont="1" applyFill="1" applyBorder="1" applyAlignment="1">
      <alignment horizontal="left" vertical="center" wrapText="1"/>
    </xf>
    <xf numFmtId="179" fontId="11" fillId="3" borderId="1" xfId="0" applyFont="1" applyFill="1" applyBorder="1" applyAlignment="1">
      <alignment horizontal="left" vertical="center" wrapText="1"/>
    </xf>
    <xf numFmtId="179" fontId="8" fillId="2" borderId="1" xfId="0" applyFont="1" applyFill="1" applyBorder="1" applyAlignment="1">
      <alignment vertical="center" wrapText="1"/>
    </xf>
    <xf numFmtId="179" fontId="10" fillId="2" borderId="1" xfId="7" applyFont="1" applyFill="1" applyBorder="1" applyAlignment="1">
      <alignment horizontal="left" vertical="center" wrapText="1"/>
    </xf>
    <xf numFmtId="179" fontId="12" fillId="2" borderId="1" xfId="0" applyFont="1" applyFill="1" applyBorder="1" applyAlignment="1">
      <alignment horizontal="left" vertical="center" wrapText="1"/>
    </xf>
    <xf numFmtId="179" fontId="0" fillId="2" borderId="0" xfId="0" applyFill="1" applyAlignment="1">
      <alignment vertical="center"/>
    </xf>
    <xf numFmtId="179" fontId="8" fillId="2" borderId="1" xfId="0" applyFont="1" applyFill="1" applyBorder="1" applyAlignment="1">
      <alignment horizontal="left" vertical="center" wrapText="1"/>
    </xf>
    <xf numFmtId="179" fontId="12" fillId="2" borderId="1" xfId="7" applyFont="1" applyFill="1" applyBorder="1" applyAlignment="1">
      <alignment horizontal="left" vertical="center" wrapText="1"/>
    </xf>
    <xf numFmtId="179" fontId="19" fillId="0" borderId="0" xfId="9" applyFont="1"/>
    <xf numFmtId="178" fontId="8" fillId="2" borderId="1" xfId="0" applyNumberFormat="1" applyFont="1" applyFill="1" applyBorder="1" applyAlignment="1">
      <alignment horizontal="right" vertical="center"/>
    </xf>
    <xf numFmtId="178" fontId="12" fillId="2" borderId="1" xfId="4" applyNumberFormat="1" applyFont="1" applyFill="1" applyBorder="1" applyAlignment="1">
      <alignment horizontal="right" vertical="center"/>
    </xf>
    <xf numFmtId="178" fontId="12" fillId="2" borderId="1" xfId="0" applyNumberFormat="1" applyFont="1" applyFill="1" applyBorder="1" applyAlignment="1">
      <alignment horizontal="right" vertical="center"/>
    </xf>
    <xf numFmtId="181" fontId="8" fillId="2" borderId="1" xfId="0" applyNumberFormat="1" applyFont="1" applyFill="1" applyBorder="1" applyAlignment="1">
      <alignment horizontal="right" vertical="center"/>
    </xf>
    <xf numFmtId="181" fontId="0" fillId="0" borderId="0" xfId="0" applyNumberFormat="1"/>
    <xf numFmtId="181" fontId="17" fillId="3" borderId="1" xfId="0" applyNumberFormat="1" applyFont="1" applyFill="1" applyBorder="1" applyAlignment="1">
      <alignment horizontal="center" vertical="center"/>
    </xf>
    <xf numFmtId="181" fontId="11" fillId="3" borderId="1" xfId="0" applyNumberFormat="1" applyFont="1" applyFill="1" applyBorder="1" applyAlignment="1">
      <alignment horizontal="center" vertical="center" wrapText="1"/>
    </xf>
    <xf numFmtId="181" fontId="0" fillId="0" borderId="0" xfId="0" applyNumberFormat="1" applyAlignment="1">
      <alignment horizontal="center"/>
    </xf>
    <xf numFmtId="177" fontId="8" fillId="2" borderId="1" xfId="14" applyNumberFormat="1" applyFont="1" applyFill="1" applyBorder="1" applyAlignment="1">
      <alignment vertical="center"/>
    </xf>
    <xf numFmtId="179" fontId="11" fillId="3" borderId="8" xfId="0" applyFont="1" applyFill="1" applyBorder="1" applyAlignment="1">
      <alignment vertical="center" wrapText="1"/>
    </xf>
    <xf numFmtId="179" fontId="11" fillId="3" borderId="1" xfId="0" applyFont="1" applyFill="1" applyBorder="1" applyAlignment="1">
      <alignment vertical="center" wrapText="1"/>
    </xf>
    <xf numFmtId="179" fontId="25" fillId="0" borderId="0" xfId="9" applyFont="1"/>
    <xf numFmtId="179" fontId="19" fillId="0" borderId="0" xfId="0" applyFont="1" applyAlignment="1">
      <alignment horizontal="left" vertical="center" wrapText="1"/>
    </xf>
    <xf numFmtId="49" fontId="12" fillId="2" borderId="1" xfId="0" applyNumberFormat="1" applyFont="1" applyFill="1" applyBorder="1" applyAlignment="1">
      <alignment horizontal="center" vertical="center"/>
    </xf>
    <xf numFmtId="179" fontId="8" fillId="2" borderId="1" xfId="14" applyFont="1" applyFill="1" applyBorder="1" applyAlignment="1">
      <alignment horizontal="left" vertical="center"/>
    </xf>
    <xf numFmtId="179" fontId="8" fillId="2" borderId="1" xfId="0" applyFont="1" applyFill="1" applyBorder="1" applyAlignment="1">
      <alignment horizontal="center" vertical="center"/>
    </xf>
    <xf numFmtId="179" fontId="7" fillId="3" borderId="1" xfId="0" applyFont="1" applyFill="1" applyBorder="1" applyAlignment="1">
      <alignment horizontal="right"/>
    </xf>
    <xf numFmtId="178" fontId="7" fillId="3" borderId="1" xfId="0" applyNumberFormat="1" applyFont="1" applyFill="1" applyBorder="1" applyAlignment="1">
      <alignment horizontal="right"/>
    </xf>
    <xf numFmtId="181" fontId="7" fillId="3" borderId="1" xfId="0" applyNumberFormat="1" applyFont="1" applyFill="1" applyBorder="1" applyAlignment="1">
      <alignment horizontal="right"/>
    </xf>
    <xf numFmtId="178" fontId="11" fillId="3" borderId="1" xfId="4" applyNumberFormat="1" applyFont="1" applyFill="1" applyBorder="1" applyAlignment="1">
      <alignment horizontal="right" vertical="center"/>
    </xf>
    <xf numFmtId="179" fontId="14" fillId="3" borderId="1" xfId="0" applyFont="1" applyFill="1" applyBorder="1" applyAlignment="1">
      <alignment horizontal="center" vertical="center" wrapText="1"/>
    </xf>
    <xf numFmtId="179" fontId="16" fillId="4" borderId="1" xfId="11" applyFont="1" applyFill="1" applyBorder="1" applyAlignment="1" applyProtection="1">
      <alignment wrapText="1"/>
      <protection locked="0"/>
    </xf>
    <xf numFmtId="49" fontId="16" fillId="2" borderId="1" xfId="0" applyNumberFormat="1" applyFont="1" applyFill="1" applyBorder="1" applyAlignment="1">
      <alignment horizontal="center" vertical="center"/>
    </xf>
    <xf numFmtId="179" fontId="8" fillId="0" borderId="0" xfId="9" applyFont="1"/>
    <xf numFmtId="179" fontId="15" fillId="0" borderId="0" xfId="0" applyFont="1" applyAlignment="1">
      <alignment vertical="center"/>
    </xf>
    <xf numFmtId="49" fontId="30" fillId="3" borderId="1" xfId="0" applyNumberFormat="1" applyFont="1" applyFill="1" applyBorder="1" applyAlignment="1">
      <alignment horizontal="center" vertical="center"/>
    </xf>
    <xf numFmtId="179" fontId="15" fillId="2" borderId="1" xfId="0" applyFont="1" applyFill="1" applyBorder="1" applyAlignment="1">
      <alignment vertical="center"/>
    </xf>
    <xf numFmtId="179" fontId="15" fillId="2" borderId="0" xfId="0" applyFont="1" applyFill="1" applyAlignment="1">
      <alignment vertical="center"/>
    </xf>
    <xf numFmtId="179" fontId="15" fillId="0" borderId="1" xfId="0" applyFont="1" applyBorder="1" applyAlignment="1">
      <alignment vertical="center"/>
    </xf>
    <xf numFmtId="181" fontId="30" fillId="3" borderId="1" xfId="0" applyNumberFormat="1" applyFont="1" applyFill="1" applyBorder="1" applyAlignment="1">
      <alignment horizontal="center" vertical="center"/>
    </xf>
    <xf numFmtId="179" fontId="15" fillId="3" borderId="1" xfId="0" applyFont="1" applyFill="1" applyBorder="1" applyAlignment="1">
      <alignment vertical="center"/>
    </xf>
    <xf numFmtId="179" fontId="14" fillId="3" borderId="1" xfId="9" applyFont="1" applyFill="1" applyBorder="1"/>
    <xf numFmtId="179" fontId="7" fillId="3" borderId="1" xfId="0" applyFont="1" applyFill="1" applyBorder="1" applyAlignment="1">
      <alignment horizontal="left" vertical="center"/>
    </xf>
    <xf numFmtId="177" fontId="8" fillId="2" borderId="1" xfId="14" applyNumberFormat="1" applyFont="1" applyFill="1" applyBorder="1" applyAlignment="1">
      <alignment vertical="center" wrapText="1"/>
    </xf>
    <xf numFmtId="177" fontId="12" fillId="2" borderId="1" xfId="14" applyNumberFormat="1" applyFont="1" applyFill="1" applyBorder="1" applyAlignment="1">
      <alignment vertical="center" wrapText="1"/>
    </xf>
    <xf numFmtId="179" fontId="12" fillId="2" borderId="1" xfId="2" applyFont="1" applyFill="1" applyBorder="1" applyAlignment="1">
      <alignment horizontal="center" vertical="center"/>
    </xf>
    <xf numFmtId="177" fontId="8" fillId="2" borderId="1" xfId="14" applyNumberFormat="1" applyFont="1" applyFill="1" applyBorder="1" applyAlignment="1">
      <alignment horizontal="center" vertical="center"/>
    </xf>
    <xf numFmtId="177" fontId="8" fillId="2" borderId="1" xfId="14" applyNumberFormat="1" applyFont="1" applyFill="1" applyBorder="1" applyAlignment="1">
      <alignment horizontal="center" vertical="center" wrapText="1"/>
    </xf>
    <xf numFmtId="179" fontId="9" fillId="2" borderId="1" xfId="2" applyFont="1" applyFill="1" applyBorder="1" applyAlignment="1">
      <alignment horizontal="center" vertical="center"/>
    </xf>
    <xf numFmtId="179" fontId="13" fillId="2" borderId="1" xfId="2" applyFont="1" applyFill="1" applyBorder="1" applyAlignment="1">
      <alignment horizontal="center" vertical="center"/>
    </xf>
    <xf numFmtId="179" fontId="8" fillId="0" borderId="1" xfId="9" applyFont="1" applyBorder="1" applyAlignment="1">
      <alignment horizontal="right"/>
    </xf>
    <xf numFmtId="181" fontId="8" fillId="2" borderId="1" xfId="0" applyNumberFormat="1" applyFont="1" applyFill="1" applyBorder="1" applyAlignment="1">
      <alignment horizontal="center" vertical="center"/>
    </xf>
    <xf numFmtId="181" fontId="12" fillId="2" borderId="1" xfId="0" applyNumberFormat="1" applyFont="1" applyFill="1" applyBorder="1" applyAlignment="1">
      <alignment horizontal="center" vertical="center"/>
    </xf>
    <xf numFmtId="179" fontId="11" fillId="3" borderId="8" xfId="0" applyFont="1" applyFill="1" applyBorder="1" applyAlignment="1">
      <alignment horizontal="center" vertical="center" wrapText="1"/>
    </xf>
    <xf numFmtId="181" fontId="8" fillId="2" borderId="1" xfId="14" applyNumberFormat="1" applyFont="1" applyFill="1" applyBorder="1" applyAlignment="1">
      <alignment horizontal="center" vertical="center"/>
    </xf>
    <xf numFmtId="181" fontId="8" fillId="2" borderId="1" xfId="14" applyNumberFormat="1" applyFont="1" applyFill="1" applyBorder="1" applyAlignment="1">
      <alignment horizontal="center" vertical="center" wrapText="1"/>
    </xf>
    <xf numFmtId="181" fontId="7" fillId="3" borderId="1" xfId="0" applyNumberFormat="1" applyFont="1" applyFill="1" applyBorder="1" applyAlignment="1">
      <alignment horizontal="center"/>
    </xf>
    <xf numFmtId="183" fontId="8" fillId="2" borderId="1" xfId="14" applyNumberFormat="1" applyFont="1" applyFill="1" applyBorder="1" applyAlignment="1">
      <alignment horizontal="center" vertical="center"/>
    </xf>
    <xf numFmtId="179" fontId="16" fillId="2" borderId="1" xfId="2" applyFont="1" applyFill="1" applyBorder="1" applyAlignment="1">
      <alignment horizontal="center" vertical="center"/>
    </xf>
    <xf numFmtId="179" fontId="12" fillId="0" borderId="1" xfId="0" applyFont="1" applyBorder="1" applyAlignment="1">
      <alignment vertical="center"/>
    </xf>
    <xf numFmtId="178" fontId="8" fillId="2" borderId="1" xfId="0" applyNumberFormat="1" applyFont="1" applyFill="1" applyBorder="1" applyAlignment="1">
      <alignment vertical="center"/>
    </xf>
    <xf numFmtId="181" fontId="8" fillId="2" borderId="1" xfId="4" applyNumberFormat="1" applyFont="1" applyFill="1" applyBorder="1" applyAlignment="1">
      <alignment horizontal="center" vertical="center"/>
    </xf>
    <xf numFmtId="179" fontId="15" fillId="0" borderId="1" xfId="0" applyFont="1" applyBorder="1"/>
    <xf numFmtId="179" fontId="8" fillId="2" borderId="1" xfId="0" applyFont="1" applyFill="1" applyBorder="1" applyAlignment="1">
      <alignment horizontal="left" vertical="center"/>
    </xf>
    <xf numFmtId="179" fontId="22" fillId="5" borderId="1" xfId="9" applyFont="1" applyFill="1" applyBorder="1" applyAlignment="1">
      <alignment horizontal="center" wrapText="1"/>
    </xf>
    <xf numFmtId="179" fontId="22" fillId="5" borderId="1" xfId="9" applyFont="1" applyFill="1" applyBorder="1" applyAlignment="1" applyProtection="1">
      <alignment horizontal="center" wrapText="1"/>
      <protection locked="0"/>
    </xf>
    <xf numFmtId="179" fontId="22" fillId="5" borderId="1" xfId="11" applyFont="1" applyFill="1" applyBorder="1" applyAlignment="1" applyProtection="1">
      <alignment horizontal="center" vertical="center" wrapText="1"/>
      <protection locked="0"/>
    </xf>
    <xf numFmtId="179" fontId="24" fillId="5" borderId="1" xfId="11" applyFont="1" applyFill="1" applyBorder="1" applyAlignment="1" applyProtection="1">
      <alignment horizontal="center" vertical="center" wrapText="1"/>
      <protection locked="0"/>
    </xf>
    <xf numFmtId="184" fontId="8" fillId="2" borderId="1" xfId="0" applyNumberFormat="1" applyFont="1" applyFill="1" applyBorder="1" applyAlignment="1">
      <alignment horizontal="right" vertical="center"/>
    </xf>
    <xf numFmtId="184" fontId="8" fillId="2" borderId="1" xfId="14" applyNumberFormat="1" applyFont="1" applyFill="1" applyBorder="1" applyAlignment="1">
      <alignment vertical="center"/>
    </xf>
    <xf numFmtId="184" fontId="12" fillId="2" borderId="1" xfId="0" applyNumberFormat="1" applyFont="1" applyFill="1" applyBorder="1" applyAlignment="1">
      <alignment horizontal="right" vertical="center"/>
    </xf>
    <xf numFmtId="184" fontId="8" fillId="2" borderId="1" xfId="14" applyNumberFormat="1" applyFont="1" applyFill="1" applyBorder="1" applyAlignment="1">
      <alignment vertical="center" wrapText="1"/>
    </xf>
    <xf numFmtId="179" fontId="8" fillId="2" borderId="10" xfId="14" applyFont="1" applyFill="1" applyBorder="1" applyAlignment="1">
      <alignment vertical="center" wrapText="1"/>
    </xf>
    <xf numFmtId="179" fontId="8" fillId="2" borderId="11" xfId="14" applyFont="1" applyFill="1" applyBorder="1" applyAlignment="1">
      <alignment horizontal="center" vertical="center"/>
    </xf>
    <xf numFmtId="179" fontId="8" fillId="2" borderId="1" xfId="14" applyFont="1" applyFill="1" applyBorder="1" applyAlignment="1">
      <alignment vertical="center" wrapText="1"/>
    </xf>
    <xf numFmtId="179" fontId="8" fillId="2" borderId="1" xfId="14" applyFont="1" applyFill="1" applyBorder="1" applyAlignment="1">
      <alignment horizontal="center" vertical="center"/>
    </xf>
    <xf numFmtId="179" fontId="8" fillId="2" borderId="1" xfId="14" applyFont="1" applyFill="1" applyBorder="1" applyAlignment="1">
      <alignment horizontal="center" vertical="center" wrapText="1"/>
    </xf>
    <xf numFmtId="178" fontId="18" fillId="2" borderId="1" xfId="4" applyNumberFormat="1" applyFont="1" applyFill="1" applyBorder="1" applyAlignment="1">
      <alignment horizontal="right" vertical="center"/>
    </xf>
    <xf numFmtId="179" fontId="32" fillId="2" borderId="1" xfId="2" applyFont="1" applyFill="1" applyBorder="1" applyAlignment="1">
      <alignment horizontal="center" vertical="center"/>
    </xf>
    <xf numFmtId="177" fontId="8" fillId="2" borderId="10" xfId="14" applyNumberFormat="1" applyFont="1" applyFill="1" applyBorder="1" applyAlignment="1">
      <alignment horizontal="left" vertical="center"/>
    </xf>
    <xf numFmtId="49" fontId="12" fillId="2" borderId="6" xfId="0" applyNumberFormat="1" applyFont="1" applyFill="1" applyBorder="1" applyAlignment="1">
      <alignment vertical="center"/>
    </xf>
    <xf numFmtId="179" fontId="12" fillId="2" borderId="1" xfId="0" applyFont="1" applyFill="1" applyBorder="1" applyAlignment="1">
      <alignment vertical="center" wrapText="1"/>
    </xf>
    <xf numFmtId="179" fontId="0" fillId="0" borderId="1" xfId="0" applyBorder="1"/>
    <xf numFmtId="179" fontId="15" fillId="0" borderId="1" xfId="0" applyFont="1" applyBorder="1" applyAlignment="1">
      <alignment horizontal="left" vertical="center"/>
    </xf>
    <xf numFmtId="181" fontId="8" fillId="0" borderId="1" xfId="0" applyNumberFormat="1" applyFont="1" applyBorder="1" applyAlignment="1">
      <alignment horizontal="left" vertical="center"/>
    </xf>
    <xf numFmtId="179" fontId="15" fillId="0" borderId="0" xfId="0" applyFont="1" applyAlignment="1">
      <alignment horizontal="left" vertical="center"/>
    </xf>
    <xf numFmtId="181" fontId="8" fillId="2" borderId="1" xfId="0" applyNumberFormat="1" applyFont="1" applyFill="1" applyBorder="1" applyAlignment="1">
      <alignment horizontal="left" vertical="center"/>
    </xf>
    <xf numFmtId="179" fontId="15" fillId="0" borderId="1" xfId="0" applyFont="1" applyBorder="1" applyAlignment="1">
      <alignment horizontal="right" vertical="center"/>
    </xf>
    <xf numFmtId="179" fontId="22" fillId="5" borderId="1" xfId="9" applyFont="1" applyFill="1" applyBorder="1" applyAlignment="1" applyProtection="1">
      <alignment horizontal="center" vertical="center" wrapText="1"/>
      <protection locked="0"/>
    </xf>
    <xf numFmtId="179" fontId="0" fillId="3" borderId="0" xfId="0" applyFill="1" applyAlignment="1">
      <alignment vertical="center"/>
    </xf>
    <xf numFmtId="179" fontId="11" fillId="3" borderId="5" xfId="0" applyFont="1" applyFill="1" applyBorder="1" applyAlignment="1">
      <alignment horizontal="left" vertical="center" wrapText="1"/>
    </xf>
    <xf numFmtId="49" fontId="12" fillId="2" borderId="7" xfId="0" applyNumberFormat="1" applyFont="1" applyFill="1" applyBorder="1" applyAlignment="1">
      <alignment horizontal="center" vertical="center"/>
    </xf>
    <xf numFmtId="49" fontId="12" fillId="2" borderId="6" xfId="0" applyNumberFormat="1" applyFont="1" applyFill="1" applyBorder="1" applyAlignment="1">
      <alignment horizontal="center" vertical="center"/>
    </xf>
    <xf numFmtId="179" fontId="12" fillId="2" borderId="5" xfId="0" applyFont="1" applyFill="1" applyBorder="1" applyAlignment="1">
      <alignment vertical="center" wrapText="1"/>
    </xf>
    <xf numFmtId="179" fontId="12" fillId="2" borderId="6" xfId="0" applyFont="1" applyFill="1" applyBorder="1" applyAlignment="1">
      <alignment vertical="center" wrapText="1"/>
    </xf>
    <xf numFmtId="179" fontId="19" fillId="0" borderId="0" xfId="9" applyFont="1" applyAlignment="1">
      <alignment wrapText="1"/>
    </xf>
    <xf numFmtId="49" fontId="19" fillId="0" borderId="15" xfId="9" applyNumberFormat="1" applyFont="1" applyBorder="1" applyAlignment="1">
      <alignment horizontal="center"/>
    </xf>
    <xf numFmtId="179" fontId="19" fillId="0" borderId="1" xfId="9" applyFont="1" applyBorder="1" applyAlignment="1" applyProtection="1">
      <alignment horizontal="center" vertical="center"/>
      <protection locked="0"/>
    </xf>
    <xf numFmtId="179" fontId="35" fillId="0" borderId="0" xfId="9" applyFont="1"/>
    <xf numFmtId="14" fontId="19" fillId="0" borderId="1" xfId="9" applyNumberFormat="1" applyFont="1" applyBorder="1" applyAlignment="1" applyProtection="1">
      <alignment horizontal="left" vertical="center" wrapText="1"/>
      <protection locked="0"/>
    </xf>
    <xf numFmtId="14" fontId="19" fillId="0" borderId="1" xfId="9" applyNumberFormat="1" applyFont="1" applyBorder="1" applyAlignment="1" applyProtection="1">
      <alignment horizontal="center" vertical="center"/>
      <protection locked="0"/>
    </xf>
    <xf numFmtId="179" fontId="19" fillId="0" borderId="1" xfId="9" applyFont="1" applyBorder="1" applyAlignment="1" applyProtection="1">
      <alignment horizontal="left"/>
      <protection locked="0"/>
    </xf>
    <xf numFmtId="178" fontId="8" fillId="2" borderId="1" xfId="14" applyNumberFormat="1" applyFont="1" applyFill="1" applyBorder="1" applyAlignment="1">
      <alignment vertical="center"/>
    </xf>
    <xf numFmtId="179" fontId="35" fillId="5" borderId="0" xfId="9" applyFont="1" applyFill="1" applyAlignment="1">
      <alignment wrapText="1"/>
    </xf>
    <xf numFmtId="179" fontId="35" fillId="5" borderId="0" xfId="9" applyFont="1" applyFill="1"/>
    <xf numFmtId="179" fontId="8" fillId="3" borderId="0" xfId="9" applyFont="1" applyFill="1" applyAlignment="1">
      <alignment wrapText="1"/>
    </xf>
    <xf numFmtId="179" fontId="8" fillId="3" borderId="0" xfId="9" applyFont="1" applyFill="1"/>
    <xf numFmtId="179" fontId="19" fillId="3" borderId="0" xfId="9" applyFont="1" applyFill="1" applyAlignment="1">
      <alignment wrapText="1"/>
    </xf>
    <xf numFmtId="179" fontId="19" fillId="3" borderId="0" xfId="9" applyFont="1" applyFill="1"/>
    <xf numFmtId="179" fontId="34" fillId="5" borderId="17" xfId="9" applyFont="1" applyFill="1" applyBorder="1" applyAlignment="1" applyProtection="1">
      <alignment horizontal="right" vertical="center"/>
      <protection locked="0"/>
    </xf>
    <xf numFmtId="179" fontId="37" fillId="7" borderId="4" xfId="11" applyFont="1" applyFill="1" applyBorder="1" applyAlignment="1" applyProtection="1">
      <alignment vertical="center" wrapText="1"/>
      <protection locked="0"/>
    </xf>
    <xf numFmtId="179" fontId="37" fillId="7" borderId="1" xfId="11" applyFont="1" applyFill="1" applyBorder="1" applyAlignment="1" applyProtection="1">
      <alignment horizontal="left" vertical="center" wrapText="1"/>
      <protection locked="0"/>
    </xf>
    <xf numFmtId="179" fontId="37" fillId="3" borderId="6" xfId="9" applyFont="1" applyFill="1" applyBorder="1"/>
    <xf numFmtId="179" fontId="8" fillId="2" borderId="1" xfId="0" applyFont="1" applyFill="1" applyBorder="1" applyAlignment="1">
      <alignment horizontal="right" vertical="center"/>
    </xf>
    <xf numFmtId="176" fontId="12" fillId="2" borderId="2" xfId="4" applyNumberFormat="1" applyFont="1" applyFill="1" applyBorder="1" applyAlignment="1">
      <alignment horizontal="right" vertical="center"/>
    </xf>
    <xf numFmtId="179" fontId="29" fillId="5" borderId="4" xfId="11" applyFont="1" applyFill="1" applyBorder="1" applyAlignment="1" applyProtection="1">
      <alignment horizontal="right"/>
      <protection locked="0"/>
    </xf>
    <xf numFmtId="181" fontId="8" fillId="0" borderId="1" xfId="0" applyNumberFormat="1" applyFont="1" applyBorder="1" applyAlignment="1">
      <alignment horizontal="right" vertical="center"/>
    </xf>
    <xf numFmtId="178" fontId="12" fillId="0" borderId="1" xfId="4" applyNumberFormat="1" applyFont="1" applyBorder="1" applyAlignment="1">
      <alignment horizontal="right" vertical="center"/>
    </xf>
    <xf numFmtId="179" fontId="8" fillId="0" borderId="1" xfId="8" applyFont="1" applyBorder="1" applyAlignment="1">
      <alignment horizontal="left" vertical="center" wrapText="1"/>
    </xf>
    <xf numFmtId="179" fontId="8" fillId="0" borderId="1" xfId="0" applyFont="1" applyBorder="1" applyAlignment="1">
      <alignment horizontal="center" vertical="center"/>
    </xf>
    <xf numFmtId="179" fontId="12" fillId="0" borderId="1" xfId="0" applyFont="1" applyBorder="1" applyAlignment="1">
      <alignment horizontal="right" vertical="center"/>
    </xf>
    <xf numFmtId="181" fontId="12" fillId="0" borderId="1" xfId="0" applyNumberFormat="1" applyFont="1" applyBorder="1" applyAlignment="1">
      <alignment horizontal="center" vertical="center"/>
    </xf>
    <xf numFmtId="181" fontId="8" fillId="0" borderId="2" xfId="0" applyNumberFormat="1" applyFont="1" applyBorder="1" applyAlignment="1">
      <alignment horizontal="right" vertical="center"/>
    </xf>
    <xf numFmtId="176" fontId="12" fillId="0" borderId="1" xfId="4" applyNumberFormat="1" applyFont="1" applyBorder="1" applyAlignment="1">
      <alignment horizontal="right" vertical="center"/>
    </xf>
    <xf numFmtId="49" fontId="12" fillId="0" borderId="1" xfId="0" applyNumberFormat="1" applyFont="1" applyBorder="1" applyAlignment="1">
      <alignment horizontal="center" vertical="center"/>
    </xf>
    <xf numFmtId="179" fontId="8" fillId="0" borderId="1" xfId="0" applyFont="1" applyBorder="1" applyAlignment="1">
      <alignment vertical="center" wrapText="1"/>
    </xf>
    <xf numFmtId="49" fontId="16" fillId="0" borderId="1" xfId="0" applyNumberFormat="1" applyFont="1" applyBorder="1" applyAlignment="1">
      <alignment horizontal="center" vertical="center"/>
    </xf>
    <xf numFmtId="179" fontId="34" fillId="5" borderId="1" xfId="11" applyFont="1" applyFill="1" applyBorder="1" applyAlignment="1" applyProtection="1">
      <alignment horizontal="center"/>
      <protection locked="0"/>
    </xf>
    <xf numFmtId="179" fontId="8" fillId="0" borderId="1" xfId="0" applyFont="1" applyBorder="1" applyAlignment="1">
      <alignment horizontal="right" vertical="center"/>
    </xf>
    <xf numFmtId="179" fontId="19" fillId="0" borderId="1" xfId="11" applyFont="1" applyBorder="1" applyAlignment="1" applyProtection="1">
      <alignment horizontal="center" vertical="center" wrapText="1"/>
      <protection locked="0"/>
    </xf>
    <xf numFmtId="179" fontId="19" fillId="0" borderId="17" xfId="9" applyFont="1" applyBorder="1" applyAlignment="1" applyProtection="1">
      <alignment horizontal="center"/>
      <protection locked="0"/>
    </xf>
    <xf numFmtId="179" fontId="8" fillId="0" borderId="1" xfId="0" applyFont="1" applyBorder="1" applyAlignment="1">
      <alignment horizontal="left" vertical="center" wrapText="1"/>
    </xf>
    <xf numFmtId="178" fontId="8" fillId="0" borderId="1" xfId="0" applyNumberFormat="1" applyFont="1" applyBorder="1" applyAlignment="1">
      <alignment horizontal="right" vertical="center"/>
    </xf>
    <xf numFmtId="181" fontId="8" fillId="0" borderId="1" xfId="0" applyNumberFormat="1" applyFont="1" applyBorder="1" applyAlignment="1">
      <alignment horizontal="center" vertical="center"/>
    </xf>
    <xf numFmtId="185" fontId="19" fillId="0" borderId="1" xfId="11" applyNumberFormat="1" applyFont="1" applyBorder="1" applyAlignment="1" applyProtection="1">
      <alignment horizontal="center" vertical="center" wrapText="1"/>
      <protection locked="0"/>
    </xf>
    <xf numFmtId="179" fontId="33" fillId="0" borderId="17" xfId="9" applyFont="1" applyBorder="1" applyAlignment="1" applyProtection="1">
      <alignment horizontal="center"/>
      <protection locked="0"/>
    </xf>
    <xf numFmtId="179" fontId="10" fillId="0" borderId="1" xfId="2" applyFont="1" applyBorder="1" applyAlignment="1">
      <alignment horizontal="center" vertical="center"/>
    </xf>
    <xf numFmtId="181" fontId="10" fillId="0" borderId="1" xfId="2" applyNumberFormat="1" applyFont="1" applyBorder="1" applyAlignment="1">
      <alignment horizontal="center" vertical="center"/>
    </xf>
    <xf numFmtId="179" fontId="12" fillId="0" borderId="1" xfId="0" applyFont="1" applyBorder="1" applyAlignment="1">
      <alignment horizontal="left" vertical="center" wrapText="1"/>
    </xf>
    <xf numFmtId="179" fontId="10" fillId="0" borderId="1" xfId="7" applyFont="1" applyBorder="1" applyAlignment="1">
      <alignment horizontal="left" vertical="center" wrapText="1"/>
    </xf>
    <xf numFmtId="176" fontId="12" fillId="0" borderId="2" xfId="4" applyNumberFormat="1" applyFont="1" applyBorder="1" applyAlignment="1">
      <alignment horizontal="right" vertical="center"/>
    </xf>
    <xf numFmtId="179" fontId="10" fillId="0" borderId="1" xfId="2" applyFont="1" applyBorder="1" applyAlignment="1">
      <alignment vertical="center"/>
    </xf>
    <xf numFmtId="181" fontId="12" fillId="0" borderId="1" xfId="4" applyNumberFormat="1" applyFont="1" applyBorder="1">
      <alignment vertical="center"/>
    </xf>
    <xf numFmtId="179" fontId="8" fillId="0" borderId="5" xfId="0" applyFont="1" applyBorder="1" applyAlignment="1">
      <alignment vertical="center" wrapText="1"/>
    </xf>
    <xf numFmtId="184" fontId="8" fillId="0" borderId="1" xfId="0" applyNumberFormat="1" applyFont="1" applyBorder="1" applyAlignment="1">
      <alignment horizontal="right" vertical="center"/>
    </xf>
    <xf numFmtId="179" fontId="8" fillId="2" borderId="9" xfId="14" applyFont="1" applyFill="1" applyBorder="1" applyAlignment="1">
      <alignment horizontal="left" vertical="center"/>
    </xf>
    <xf numFmtId="178" fontId="8" fillId="0" borderId="1" xfId="0" applyNumberFormat="1" applyFont="1" applyBorder="1" applyAlignment="1">
      <alignment vertical="center"/>
    </xf>
    <xf numFmtId="181" fontId="8" fillId="0" borderId="1" xfId="4" applyNumberFormat="1" applyFont="1" applyBorder="1" applyAlignment="1">
      <alignment horizontal="center" vertical="center"/>
    </xf>
    <xf numFmtId="181" fontId="7" fillId="0" borderId="1" xfId="0" applyNumberFormat="1" applyFont="1" applyBorder="1" applyAlignment="1">
      <alignment horizontal="right"/>
    </xf>
    <xf numFmtId="49" fontId="16" fillId="0" borderId="5" xfId="0" applyNumberFormat="1" applyFont="1" applyBorder="1" applyAlignment="1">
      <alignment horizontal="center" vertical="center"/>
    </xf>
    <xf numFmtId="179" fontId="12" fillId="0" borderId="1" xfId="0" applyFont="1" applyBorder="1" applyAlignment="1">
      <alignment vertical="center" wrapText="1"/>
    </xf>
    <xf numFmtId="180" fontId="8" fillId="0" borderId="1" xfId="0" applyNumberFormat="1" applyFont="1" applyBorder="1" applyAlignment="1">
      <alignment vertical="center"/>
    </xf>
    <xf numFmtId="179" fontId="8" fillId="0" borderId="1" xfId="0" applyFont="1" applyBorder="1" applyAlignment="1">
      <alignment horizontal="left" vertical="center"/>
    </xf>
    <xf numFmtId="49" fontId="12" fillId="0" borderId="5" xfId="0" applyNumberFormat="1" applyFont="1" applyBorder="1" applyAlignment="1">
      <alignment horizontal="center" vertical="center" wrapText="1"/>
    </xf>
    <xf numFmtId="179" fontId="10" fillId="2" borderId="1" xfId="2" applyFont="1" applyFill="1" applyBorder="1" applyAlignment="1">
      <alignment horizontal="center" vertical="center"/>
    </xf>
    <xf numFmtId="179" fontId="19" fillId="2" borderId="1" xfId="9" applyFont="1" applyFill="1" applyBorder="1" applyAlignment="1">
      <alignment horizontal="right" vertical="center"/>
    </xf>
    <xf numFmtId="181" fontId="10" fillId="2" borderId="1" xfId="2" applyNumberFormat="1" applyFont="1" applyFill="1" applyBorder="1" applyAlignment="1">
      <alignment horizontal="center" vertical="center"/>
    </xf>
    <xf numFmtId="179" fontId="0" fillId="2" borderId="1" xfId="0" applyFill="1" applyBorder="1" applyAlignment="1">
      <alignment vertical="center" wrapText="1"/>
    </xf>
    <xf numFmtId="179" fontId="16" fillId="4" borderId="1" xfId="11" applyFont="1" applyFill="1" applyBorder="1" applyAlignment="1" applyProtection="1">
      <alignment vertical="center" wrapText="1"/>
      <protection locked="0"/>
    </xf>
    <xf numFmtId="179" fontId="12" fillId="2" borderId="1" xfId="0" applyFont="1" applyFill="1" applyBorder="1" applyAlignment="1">
      <alignment horizontal="center" vertical="center" wrapText="1"/>
    </xf>
    <xf numFmtId="179" fontId="12" fillId="2" borderId="0" xfId="0" applyFont="1" applyFill="1" applyAlignment="1">
      <alignment horizontal="left" vertical="center" wrapText="1"/>
    </xf>
    <xf numFmtId="179" fontId="0" fillId="2" borderId="1" xfId="0" applyFill="1" applyBorder="1" applyAlignment="1">
      <alignment vertical="center"/>
    </xf>
    <xf numFmtId="179" fontId="8" fillId="2" borderId="5" xfId="0" applyFont="1" applyFill="1" applyBorder="1" applyAlignment="1">
      <alignment vertical="center" wrapText="1"/>
    </xf>
    <xf numFmtId="179" fontId="12" fillId="2" borderId="5" xfId="0" applyFont="1" applyFill="1" applyBorder="1" applyAlignment="1">
      <alignment horizontal="left" vertical="center" wrapText="1"/>
    </xf>
    <xf numFmtId="177" fontId="8" fillId="0" borderId="1" xfId="14" applyNumberFormat="1" applyFont="1" applyFill="1" applyBorder="1" applyAlignment="1">
      <alignment horizontal="center" vertical="center" wrapText="1"/>
    </xf>
    <xf numFmtId="179" fontId="12" fillId="2" borderId="1" xfId="0" applyFont="1" applyFill="1" applyBorder="1" applyAlignment="1">
      <alignment horizontal="left" vertical="center" wrapText="1"/>
    </xf>
    <xf numFmtId="49" fontId="28" fillId="3" borderId="6" xfId="11" applyNumberFormat="1" applyFont="1" applyFill="1" applyBorder="1" applyAlignment="1" applyProtection="1">
      <alignment horizontal="center" vertical="center"/>
      <protection locked="0"/>
    </xf>
    <xf numFmtId="49" fontId="27" fillId="7" borderId="1" xfId="11" applyNumberFormat="1" applyFont="1" applyFill="1" applyBorder="1" applyAlignment="1" applyProtection="1">
      <alignment horizontal="center" vertical="center"/>
      <protection locked="0"/>
    </xf>
    <xf numFmtId="49" fontId="27" fillId="7" borderId="1" xfId="11" applyNumberFormat="1" applyFont="1" applyFill="1" applyBorder="1" applyAlignment="1" applyProtection="1">
      <alignment horizontal="center" vertical="center" wrapText="1"/>
      <protection locked="0"/>
    </xf>
    <xf numFmtId="179" fontId="26" fillId="0" borderId="0" xfId="9" applyFont="1" applyBorder="1" applyAlignment="1">
      <alignment horizontal="center"/>
    </xf>
    <xf numFmtId="179" fontId="19" fillId="0" borderId="0" xfId="9" applyFont="1" applyBorder="1" applyAlignment="1">
      <alignment horizontal="center"/>
    </xf>
    <xf numFmtId="179" fontId="40" fillId="3" borderId="1" xfId="11" applyFont="1" applyFill="1" applyBorder="1" applyAlignment="1" applyProtection="1">
      <alignment horizontal="left" vertical="center" wrapText="1"/>
      <protection locked="0"/>
    </xf>
    <xf numFmtId="179" fontId="5" fillId="3" borderId="1" xfId="9" applyFont="1" applyFill="1" applyBorder="1"/>
    <xf numFmtId="179" fontId="41" fillId="3" borderId="1" xfId="11" applyFont="1" applyFill="1" applyBorder="1" applyAlignment="1" applyProtection="1">
      <alignment horizontal="center"/>
      <protection locked="0"/>
    </xf>
    <xf numFmtId="179" fontId="41" fillId="3" borderId="1" xfId="9" applyFont="1" applyFill="1" applyBorder="1" applyAlignment="1" applyProtection="1">
      <alignment horizontal="center" vertical="center"/>
      <protection locked="0"/>
    </xf>
    <xf numFmtId="179" fontId="11" fillId="3" borderId="1" xfId="9" applyFont="1" applyFill="1" applyBorder="1"/>
    <xf numFmtId="179" fontId="38" fillId="0" borderId="0" xfId="9" applyFont="1" applyBorder="1" applyAlignment="1">
      <alignment horizontal="center" vertical="center"/>
    </xf>
    <xf numFmtId="179" fontId="8" fillId="2" borderId="5" xfId="0" applyFont="1" applyFill="1" applyBorder="1" applyAlignment="1">
      <alignment horizontal="left" vertical="center"/>
    </xf>
    <xf numFmtId="179" fontId="8" fillId="2" borderId="7" xfId="0" applyFont="1" applyFill="1" applyBorder="1" applyAlignment="1">
      <alignment horizontal="left" vertical="center"/>
    </xf>
    <xf numFmtId="179" fontId="8" fillId="2" borderId="6" xfId="0" applyFont="1" applyFill="1" applyBorder="1" applyAlignment="1">
      <alignment horizontal="left" vertical="center"/>
    </xf>
    <xf numFmtId="179" fontId="29" fillId="5" borderId="16" xfId="11" applyFont="1" applyFill="1" applyBorder="1" applyAlignment="1" applyProtection="1">
      <alignment horizontal="right"/>
      <protection locked="0"/>
    </xf>
    <xf numFmtId="179" fontId="29" fillId="5" borderId="3" xfId="11" applyFont="1" applyFill="1" applyBorder="1" applyAlignment="1" applyProtection="1">
      <alignment horizontal="right"/>
      <protection locked="0"/>
    </xf>
    <xf numFmtId="179" fontId="29" fillId="5" borderId="4" xfId="11" applyFont="1" applyFill="1" applyBorder="1" applyAlignment="1" applyProtection="1">
      <alignment horizontal="right"/>
      <protection locked="0"/>
    </xf>
    <xf numFmtId="179" fontId="23" fillId="6" borderId="1" xfId="11" applyFont="1" applyFill="1" applyBorder="1" applyAlignment="1" applyProtection="1">
      <alignment horizontal="center" vertical="center" wrapText="1"/>
      <protection locked="0"/>
    </xf>
    <xf numFmtId="179" fontId="28" fillId="3" borderId="6" xfId="11" applyFont="1" applyFill="1" applyBorder="1" applyAlignment="1" applyProtection="1">
      <alignment horizontal="left" vertical="center" wrapText="1"/>
      <protection locked="0"/>
    </xf>
    <xf numFmtId="179" fontId="36" fillId="7" borderId="1" xfId="11" applyFont="1" applyFill="1" applyBorder="1" applyAlignment="1" applyProtection="1">
      <alignment horizontal="left" vertical="center" wrapText="1"/>
      <protection locked="0"/>
    </xf>
    <xf numFmtId="179" fontId="36" fillId="7" borderId="17" xfId="11" applyFont="1" applyFill="1" applyBorder="1" applyAlignment="1" applyProtection="1">
      <alignment horizontal="left" vertical="center" wrapText="1"/>
      <protection locked="0"/>
    </xf>
    <xf numFmtId="179" fontId="12" fillId="2" borderId="5" xfId="0" applyFont="1" applyFill="1" applyBorder="1" applyAlignment="1">
      <alignment horizontal="left" vertical="center" wrapText="1"/>
    </xf>
    <xf numFmtId="179" fontId="12" fillId="2" borderId="7" xfId="0" applyFont="1" applyFill="1" applyBorder="1" applyAlignment="1">
      <alignment horizontal="left" vertical="center" wrapText="1"/>
    </xf>
    <xf numFmtId="179" fontId="12" fillId="2" borderId="6" xfId="0" applyFont="1" applyFill="1" applyBorder="1" applyAlignment="1">
      <alignment horizontal="left" vertical="center" wrapText="1"/>
    </xf>
    <xf numFmtId="179" fontId="11" fillId="3" borderId="2" xfId="0" applyFont="1" applyFill="1" applyBorder="1" applyAlignment="1">
      <alignment horizontal="left" vertical="center" wrapText="1"/>
    </xf>
    <xf numFmtId="179" fontId="11" fillId="3" borderId="4" xfId="0" applyFont="1" applyFill="1" applyBorder="1" applyAlignment="1">
      <alignment horizontal="left" vertical="center" wrapText="1"/>
    </xf>
    <xf numFmtId="179" fontId="11" fillId="3" borderId="3" xfId="0" applyFont="1" applyFill="1" applyBorder="1" applyAlignment="1">
      <alignment horizontal="left" vertical="center" wrapText="1"/>
    </xf>
    <xf numFmtId="179" fontId="8" fillId="2" borderId="5" xfId="0" applyFont="1" applyFill="1" applyBorder="1" applyAlignment="1">
      <alignment horizontal="left" vertical="center" wrapText="1"/>
    </xf>
    <xf numFmtId="179" fontId="8" fillId="2" borderId="7" xfId="0" applyFont="1" applyFill="1" applyBorder="1" applyAlignment="1">
      <alignment horizontal="left" vertical="center" wrapText="1"/>
    </xf>
    <xf numFmtId="179" fontId="8" fillId="2" borderId="6" xfId="0" applyFont="1" applyFill="1" applyBorder="1" applyAlignment="1">
      <alignment horizontal="left" vertical="center" wrapText="1"/>
    </xf>
    <xf numFmtId="49" fontId="16" fillId="0" borderId="5" xfId="0" applyNumberFormat="1" applyFont="1" applyBorder="1" applyAlignment="1">
      <alignment horizontal="center" vertical="center"/>
    </xf>
    <xf numFmtId="49" fontId="16" fillId="0" borderId="6" xfId="0" applyNumberFormat="1" applyFont="1" applyBorder="1" applyAlignment="1">
      <alignment horizontal="center" vertical="center"/>
    </xf>
    <xf numFmtId="179" fontId="12" fillId="0" borderId="5" xfId="0" applyFont="1" applyBorder="1" applyAlignment="1">
      <alignment horizontal="left" vertical="center" wrapText="1"/>
    </xf>
    <xf numFmtId="179" fontId="12" fillId="0" borderId="6" xfId="0" applyFont="1" applyBorder="1" applyAlignment="1">
      <alignment horizontal="left" vertical="center" wrapText="1"/>
    </xf>
    <xf numFmtId="181" fontId="15" fillId="0" borderId="12" xfId="0" applyNumberFormat="1" applyFont="1" applyBorder="1" applyAlignment="1">
      <alignment horizontal="center" vertical="center"/>
    </xf>
    <xf numFmtId="181" fontId="15" fillId="0" borderId="13" xfId="0" applyNumberFormat="1" applyFont="1" applyBorder="1" applyAlignment="1">
      <alignment horizontal="center" vertical="center"/>
    </xf>
    <xf numFmtId="181" fontId="15" fillId="0" borderId="14" xfId="0" applyNumberFormat="1" applyFont="1" applyBorder="1" applyAlignment="1">
      <alignment horizontal="center" vertical="center"/>
    </xf>
    <xf numFmtId="179" fontId="8" fillId="0" borderId="1" xfId="0" applyFont="1" applyBorder="1" applyAlignment="1">
      <alignment horizontal="left" vertical="center" wrapText="1"/>
    </xf>
    <xf numFmtId="179" fontId="8" fillId="0" borderId="5" xfId="0" applyFont="1" applyBorder="1" applyAlignment="1">
      <alignment horizontal="left" vertical="center" wrapText="1"/>
    </xf>
    <xf numFmtId="179" fontId="8" fillId="0" borderId="7" xfId="0" applyFont="1" applyBorder="1" applyAlignment="1">
      <alignment horizontal="left" vertical="center" wrapText="1"/>
    </xf>
    <xf numFmtId="179" fontId="8" fillId="0" borderId="6" xfId="0" applyFont="1" applyBorder="1" applyAlignment="1">
      <alignment horizontal="left" vertical="center" wrapText="1"/>
    </xf>
    <xf numFmtId="179" fontId="8" fillId="0" borderId="12" xfId="0" applyFont="1" applyBorder="1" applyAlignment="1">
      <alignment horizontal="center" vertical="center" wrapText="1"/>
    </xf>
    <xf numFmtId="179" fontId="8" fillId="0" borderId="13" xfId="0" applyFont="1" applyBorder="1" applyAlignment="1">
      <alignment horizontal="center" vertical="center" wrapText="1"/>
    </xf>
    <xf numFmtId="179" fontId="11" fillId="3" borderId="1" xfId="11" applyFont="1" applyFill="1" applyBorder="1" applyAlignment="1" applyProtection="1">
      <alignment horizontal="right"/>
      <protection locked="0"/>
    </xf>
    <xf numFmtId="181" fontId="15" fillId="0" borderId="1" xfId="0" applyNumberFormat="1" applyFont="1" applyBorder="1" applyAlignment="1">
      <alignment horizontal="center" vertical="center"/>
    </xf>
    <xf numFmtId="10" fontId="40" fillId="3" borderId="2" xfId="11" applyNumberFormat="1" applyFont="1" applyFill="1" applyBorder="1" applyAlignment="1" applyProtection="1">
      <alignment horizontal="right" vertical="center" wrapText="1"/>
      <protection locked="0"/>
    </xf>
    <xf numFmtId="10" fontId="40" fillId="3" borderId="3" xfId="11" applyNumberFormat="1" applyFont="1" applyFill="1" applyBorder="1" applyAlignment="1" applyProtection="1">
      <alignment horizontal="right" vertical="center" wrapText="1"/>
      <protection locked="0"/>
    </xf>
    <xf numFmtId="10" fontId="40" fillId="3" borderId="4" xfId="11" applyNumberFormat="1" applyFont="1" applyFill="1" applyBorder="1" applyAlignment="1" applyProtection="1">
      <alignment horizontal="right" vertical="center" wrapText="1"/>
      <protection locked="0"/>
    </xf>
    <xf numFmtId="179" fontId="12" fillId="3" borderId="1" xfId="9" applyFont="1" applyFill="1" applyBorder="1"/>
    <xf numFmtId="9" fontId="40" fillId="3" borderId="1" xfId="11" applyNumberFormat="1" applyFont="1" applyFill="1" applyBorder="1" applyAlignment="1" applyProtection="1">
      <alignment horizontal="center" vertical="center" wrapText="1"/>
      <protection locked="0"/>
    </xf>
  </cellXfs>
  <cellStyles count="26">
    <cellStyle name="Comma 2 2" xfId="21"/>
    <cellStyle name="Normal 2" xfId="9"/>
    <cellStyle name="Normal 2 2 2" xfId="15"/>
    <cellStyle name="Normal 2 2 2 2" xfId="23"/>
    <cellStyle name="Normal 6 2" xfId="16"/>
    <cellStyle name="Normal 6 2 2" xfId="24"/>
    <cellStyle name="Normal_Sheet1" xfId="11"/>
    <cellStyle name="Percent 2" xfId="25"/>
    <cellStyle name="Percent 4 2" xfId="19"/>
    <cellStyle name="百分比 2" xfId="20"/>
    <cellStyle name="常规" xfId="0" builtinId="0"/>
    <cellStyle name="常规 2" xfId="2"/>
    <cellStyle name="常规 2 2" xfId="8"/>
    <cellStyle name="常规 2 2 2" xfId="17"/>
    <cellStyle name="常规 2 3" xfId="12"/>
    <cellStyle name="常规 3" xfId="1"/>
    <cellStyle name="常规 3 3" xfId="3"/>
    <cellStyle name="常规 4" xfId="7"/>
    <cellStyle name="常规 4 2" xfId="13"/>
    <cellStyle name="常规 5" xfId="10"/>
    <cellStyle name="常规_Sheet1" xfId="14"/>
    <cellStyle name="千位分隔 2" xfId="5"/>
    <cellStyle name="千位分隔 2 2" xfId="4"/>
    <cellStyle name="千位分隔 2 3" xfId="6"/>
    <cellStyle name="千位分隔 3" xfId="18"/>
    <cellStyle name="样式 1" xfId="22"/>
  </cellStyles>
  <dxfs count="0"/>
  <tableStyles count="0" defaultTableStyle="TableStyleMedium2" defaultPivotStyle="PivotStyleMedium9"/>
  <colors>
    <mruColors>
      <color rgb="FF83005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C\D\New\2017\Marketing%20Service\PR\PR%20Event\Price%20list%20and%20quotation%20format\0410%20%20Quotation%20Template%20&amp;%20Rate%20Card%20PR%20Event%20Final%20V3.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lily.chen\AppData\Roaming\Foxmail7\Temp-7760-20191204103825\Attach\&#19978;&#28023;&#20248;&#21499;&#25253;&#20215;-&#32954;&#30284;&#31579;&#26597;&#36710;&#39033;&#30446;&#65288;&#21335;&#20140;&#65289;20191202-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.INTRO"/>
      <sheetName val="01.QUOTATION"/>
      <sheetName val="02.RATECARD"/>
    </sheetNames>
    <sheetDataSet>
      <sheetData sheetId="0"/>
      <sheetData sheetId="1"/>
      <sheetData sheetId="2">
        <row r="117">
          <cell r="D117" t="str">
            <v>Personnel</v>
          </cell>
        </row>
        <row r="118">
          <cell r="D118" t="str">
            <v>Production</v>
          </cell>
        </row>
        <row r="119">
          <cell r="D119" t="str">
            <v>Execution</v>
          </cell>
        </row>
        <row r="120">
          <cell r="D120" t="str">
            <v>Catering</v>
          </cell>
        </row>
        <row r="121">
          <cell r="D121" t="str">
            <v>AgencyFee</v>
          </cell>
        </row>
        <row r="122">
          <cell r="D122" t="str">
            <v>Venue</v>
          </cell>
        </row>
        <row r="123">
          <cell r="D123" t="str">
            <v>FurnitureRental</v>
          </cell>
        </row>
        <row r="124">
          <cell r="D124" t="str">
            <v>FlowerandOthers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整体费用"/>
      <sheetName val="发车仪式场"/>
      <sheetName val="普通场（1天）肿瘤医院"/>
      <sheetName val="普通场（1天）钟山宾馆"/>
      <sheetName val="普通场（连续2天）"/>
      <sheetName val="一次性物料采购费用"/>
      <sheetName val="消耗性性物料"/>
      <sheetName val="追加费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25">
          <cell r="B25" t="str">
            <v>耳麦</v>
          </cell>
        </row>
        <row r="27">
          <cell r="C27" t="str">
            <v>CT室中供患者挂衣服使用</v>
          </cell>
        </row>
      </sheetData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4"/>
  <sheetViews>
    <sheetView tabSelected="1" topLeftCell="A223" zoomScale="70" zoomScaleNormal="70" workbookViewId="0">
      <selection activeCell="I236" sqref="I236"/>
    </sheetView>
  </sheetViews>
  <sheetFormatPr defaultColWidth="8.88671875" defaultRowHeight="15.6" x14ac:dyDescent="0.35"/>
  <cols>
    <col min="1" max="1" width="9.21875" style="18" customWidth="1"/>
    <col min="2" max="2" width="48.44140625" customWidth="1"/>
    <col min="3" max="3" width="64.88671875" customWidth="1"/>
    <col min="4" max="4" width="13.77734375" style="4" customWidth="1"/>
    <col min="5" max="5" width="14.5546875" style="4" customWidth="1"/>
    <col min="6" max="6" width="14.33203125" style="21" customWidth="1"/>
    <col min="7" max="7" width="12" style="21" customWidth="1"/>
    <col min="8" max="8" width="23" style="4" customWidth="1"/>
    <col min="9" max="9" width="21.5546875" style="2" customWidth="1"/>
    <col min="10" max="10" width="13.6640625" customWidth="1"/>
  </cols>
  <sheetData>
    <row r="1" spans="1:10" s="13" customFormat="1" ht="53.25" customHeight="1" x14ac:dyDescent="0.35">
      <c r="A1" s="180" t="s">
        <v>435</v>
      </c>
      <c r="B1" s="180"/>
      <c r="C1" s="180"/>
      <c r="D1" s="180"/>
      <c r="E1" s="180"/>
      <c r="F1" s="180"/>
      <c r="G1" s="180"/>
      <c r="H1" s="180"/>
      <c r="I1" s="180"/>
      <c r="J1" s="180"/>
    </row>
    <row r="2" spans="1:10" s="13" customFormat="1" ht="14.4" customHeight="1" x14ac:dyDescent="0.35">
      <c r="A2" s="26"/>
      <c r="B2" s="173"/>
      <c r="C2" s="174"/>
      <c r="D2" s="26"/>
      <c r="E2" s="174"/>
      <c r="F2" s="174"/>
      <c r="G2" s="174"/>
      <c r="I2" s="25"/>
    </row>
    <row r="3" spans="1:10" s="1" customFormat="1" ht="37.200000000000003" customHeight="1" x14ac:dyDescent="0.35">
      <c r="A3" s="68" t="s">
        <v>42</v>
      </c>
      <c r="B3" s="187" t="s">
        <v>43</v>
      </c>
      <c r="C3" s="187"/>
      <c r="D3" s="69" t="s">
        <v>44</v>
      </c>
      <c r="E3" s="70" t="s">
        <v>45</v>
      </c>
      <c r="F3" s="70" t="s">
        <v>46</v>
      </c>
      <c r="G3" s="71" t="s">
        <v>49</v>
      </c>
      <c r="H3" s="70" t="s">
        <v>47</v>
      </c>
      <c r="I3" s="69" t="s">
        <v>48</v>
      </c>
      <c r="J3" s="92" t="s">
        <v>190</v>
      </c>
    </row>
    <row r="4" spans="1:10" s="37" customFormat="1" ht="18" customHeight="1" x14ac:dyDescent="0.4">
      <c r="A4" s="170">
        <v>1</v>
      </c>
      <c r="B4" s="116" t="s">
        <v>322</v>
      </c>
      <c r="C4" s="188"/>
      <c r="D4" s="188"/>
      <c r="E4" s="188"/>
      <c r="F4" s="188"/>
      <c r="G4" s="188"/>
      <c r="H4" s="188"/>
      <c r="I4" s="109"/>
      <c r="J4" s="110"/>
    </row>
    <row r="5" spans="1:10" s="41" customFormat="1" x14ac:dyDescent="0.35">
      <c r="A5" s="95" t="s">
        <v>212</v>
      </c>
      <c r="B5" s="35" t="s">
        <v>334</v>
      </c>
      <c r="C5" s="22" t="s">
        <v>407</v>
      </c>
      <c r="D5" s="50" t="s">
        <v>20</v>
      </c>
      <c r="E5" s="106">
        <v>200</v>
      </c>
      <c r="F5" s="55">
        <v>2</v>
      </c>
      <c r="G5" s="120">
        <v>35</v>
      </c>
      <c r="H5" s="121">
        <f>F5*G5*E5</f>
        <v>14000</v>
      </c>
      <c r="I5" s="181" t="s">
        <v>72</v>
      </c>
      <c r="J5" s="40"/>
    </row>
    <row r="6" spans="1:10" ht="15.6" customHeight="1" x14ac:dyDescent="0.25">
      <c r="A6" s="157" t="s">
        <v>226</v>
      </c>
      <c r="B6" s="129" t="s">
        <v>222</v>
      </c>
      <c r="C6" s="122" t="s">
        <v>406</v>
      </c>
      <c r="D6" s="123" t="s">
        <v>20</v>
      </c>
      <c r="E6" s="124">
        <v>60</v>
      </c>
      <c r="F6" s="125">
        <v>4</v>
      </c>
      <c r="G6" s="126">
        <v>2</v>
      </c>
      <c r="H6" s="127">
        <f>F6*G6*E6</f>
        <v>480</v>
      </c>
      <c r="I6" s="182"/>
      <c r="J6" s="86"/>
    </row>
    <row r="7" spans="1:10" ht="15.6" customHeight="1" x14ac:dyDescent="0.25">
      <c r="A7" s="128" t="s">
        <v>227</v>
      </c>
      <c r="B7" s="129" t="s">
        <v>223</v>
      </c>
      <c r="C7" s="122" t="s">
        <v>408</v>
      </c>
      <c r="D7" s="123" t="s">
        <v>20</v>
      </c>
      <c r="E7" s="124">
        <v>2000</v>
      </c>
      <c r="F7" s="125">
        <v>4</v>
      </c>
      <c r="G7" s="126">
        <v>2</v>
      </c>
      <c r="H7" s="127">
        <f>F7*G7*E7</f>
        <v>16000</v>
      </c>
      <c r="I7" s="182"/>
      <c r="J7" s="86"/>
    </row>
    <row r="8" spans="1:10" s="41" customFormat="1" x14ac:dyDescent="0.25">
      <c r="A8" s="130" t="s">
        <v>281</v>
      </c>
      <c r="B8" s="7" t="s">
        <v>229</v>
      </c>
      <c r="C8" s="11" t="s">
        <v>422</v>
      </c>
      <c r="D8" s="29" t="s">
        <v>20</v>
      </c>
      <c r="E8" s="14">
        <v>2000</v>
      </c>
      <c r="F8" s="55">
        <v>2</v>
      </c>
      <c r="G8" s="120">
        <v>4</v>
      </c>
      <c r="H8" s="15">
        <f>F8*G8*E8</f>
        <v>16000</v>
      </c>
      <c r="I8" s="183"/>
      <c r="J8" s="40"/>
    </row>
    <row r="9" spans="1:10" s="102" customFormat="1" ht="16.5" customHeight="1" x14ac:dyDescent="0.3">
      <c r="A9" s="184" t="s">
        <v>210</v>
      </c>
      <c r="B9" s="185"/>
      <c r="C9" s="185"/>
      <c r="D9" s="185"/>
      <c r="E9" s="186"/>
      <c r="F9" s="119"/>
      <c r="G9" s="131"/>
      <c r="H9" s="113">
        <f>SUM(H5:H8)</f>
        <v>46480</v>
      </c>
      <c r="I9" s="107"/>
      <c r="J9" s="108"/>
    </row>
    <row r="10" spans="1:10" s="13" customFormat="1" ht="16.2" x14ac:dyDescent="0.35">
      <c r="A10" s="171">
        <v>2</v>
      </c>
      <c r="B10" s="115" t="s">
        <v>331</v>
      </c>
      <c r="C10" s="189"/>
      <c r="D10" s="189"/>
      <c r="E10" s="189"/>
      <c r="F10" s="189"/>
      <c r="G10" s="189"/>
      <c r="H10" s="190"/>
      <c r="I10" s="111"/>
      <c r="J10" s="112"/>
    </row>
    <row r="11" spans="1:10" s="41" customFormat="1" x14ac:dyDescent="0.25">
      <c r="A11" s="96" t="s">
        <v>213</v>
      </c>
      <c r="B11" s="98" t="s">
        <v>335</v>
      </c>
      <c r="C11" s="22" t="s">
        <v>407</v>
      </c>
      <c r="D11" s="50" t="s">
        <v>163</v>
      </c>
      <c r="E11" s="73">
        <v>300</v>
      </c>
      <c r="F11" s="55">
        <v>1</v>
      </c>
      <c r="G11" s="120">
        <v>35</v>
      </c>
      <c r="H11" s="121">
        <f t="shared" ref="H11" si="0">F11*G11*E11</f>
        <v>10500</v>
      </c>
      <c r="I11" s="9"/>
      <c r="J11" s="40"/>
    </row>
    <row r="12" spans="1:10" s="41" customFormat="1" ht="30" customHeight="1" x14ac:dyDescent="0.25">
      <c r="A12" s="27" t="s">
        <v>214</v>
      </c>
      <c r="B12" s="7" t="s">
        <v>164</v>
      </c>
      <c r="C12" s="11" t="s">
        <v>282</v>
      </c>
      <c r="D12" s="50" t="s">
        <v>163</v>
      </c>
      <c r="E12" s="14">
        <v>300</v>
      </c>
      <c r="F12" s="55">
        <v>1</v>
      </c>
      <c r="G12" s="17">
        <v>120</v>
      </c>
      <c r="H12" s="15"/>
      <c r="I12" s="169" t="s">
        <v>436</v>
      </c>
      <c r="J12" s="132"/>
    </row>
    <row r="13" spans="1:10" s="41" customFormat="1" ht="30" x14ac:dyDescent="0.25">
      <c r="A13" s="27" t="s">
        <v>215</v>
      </c>
      <c r="B13" s="7" t="s">
        <v>211</v>
      </c>
      <c r="C13" s="11" t="s">
        <v>225</v>
      </c>
      <c r="D13" s="50" t="s">
        <v>163</v>
      </c>
      <c r="E13" s="14">
        <v>300</v>
      </c>
      <c r="F13" s="55">
        <v>2</v>
      </c>
      <c r="G13" s="17">
        <v>120</v>
      </c>
      <c r="H13" s="15">
        <f>F13*G13*E13</f>
        <v>72000</v>
      </c>
      <c r="I13" s="97" t="s">
        <v>390</v>
      </c>
      <c r="J13" s="40">
        <v>300</v>
      </c>
    </row>
    <row r="14" spans="1:10" s="41" customFormat="1" x14ac:dyDescent="0.25">
      <c r="A14" s="130" t="s">
        <v>228</v>
      </c>
      <c r="B14" s="7" t="s">
        <v>230</v>
      </c>
      <c r="C14" s="11" t="s">
        <v>423</v>
      </c>
      <c r="D14" s="50" t="s">
        <v>163</v>
      </c>
      <c r="E14" s="14">
        <v>300</v>
      </c>
      <c r="F14" s="55">
        <v>2</v>
      </c>
      <c r="G14" s="120">
        <v>4</v>
      </c>
      <c r="H14" s="15">
        <f>F14*G14*E14</f>
        <v>2400</v>
      </c>
      <c r="I14" s="67"/>
      <c r="J14" s="40">
        <v>300</v>
      </c>
    </row>
    <row r="15" spans="1:10" x14ac:dyDescent="0.35">
      <c r="A15" s="27" t="s">
        <v>235</v>
      </c>
      <c r="B15" s="129" t="s">
        <v>221</v>
      </c>
      <c r="C15" s="122" t="s">
        <v>421</v>
      </c>
      <c r="D15" s="50" t="s">
        <v>163</v>
      </c>
      <c r="E15" s="124">
        <v>300</v>
      </c>
      <c r="F15" s="125">
        <v>1</v>
      </c>
      <c r="G15" s="126">
        <v>4</v>
      </c>
      <c r="H15" s="127">
        <f>F15*G15*E15</f>
        <v>1200</v>
      </c>
      <c r="I15" s="66"/>
      <c r="J15" s="86">
        <v>300</v>
      </c>
    </row>
    <row r="16" spans="1:10" s="13" customFormat="1" ht="14.4" x14ac:dyDescent="0.35">
      <c r="A16" s="100"/>
      <c r="B16" s="103"/>
      <c r="C16" s="104"/>
      <c r="D16" s="133"/>
      <c r="E16" s="133"/>
      <c r="F16" s="133"/>
      <c r="G16" s="133"/>
      <c r="H16" s="134"/>
      <c r="I16" s="99"/>
    </row>
    <row r="17" spans="1:10" s="102" customFormat="1" ht="16.5" customHeight="1" x14ac:dyDescent="0.3">
      <c r="A17" s="184" t="s">
        <v>210</v>
      </c>
      <c r="B17" s="185"/>
      <c r="C17" s="185"/>
      <c r="D17" s="185"/>
      <c r="E17" s="186"/>
      <c r="F17" s="119"/>
      <c r="G17" s="131"/>
      <c r="H17" s="113">
        <f>SUM(H11:H16)</f>
        <v>86100</v>
      </c>
      <c r="I17" s="107"/>
      <c r="J17" s="108"/>
    </row>
    <row r="18" spans="1:10" s="13" customFormat="1" ht="21" customHeight="1" x14ac:dyDescent="0.35">
      <c r="A18" s="172">
        <v>3</v>
      </c>
      <c r="B18" s="114" t="s">
        <v>330</v>
      </c>
      <c r="C18" s="189"/>
      <c r="D18" s="189"/>
      <c r="E18" s="189"/>
      <c r="F18" s="189"/>
      <c r="G18" s="189"/>
      <c r="H18" s="190"/>
      <c r="I18" s="111"/>
      <c r="J18" s="112"/>
    </row>
    <row r="19" spans="1:10" s="38" customFormat="1" x14ac:dyDescent="0.25">
      <c r="A19" s="27" t="s">
        <v>219</v>
      </c>
      <c r="B19" s="129" t="s">
        <v>217</v>
      </c>
      <c r="C19" s="135" t="s">
        <v>216</v>
      </c>
      <c r="D19" s="123" t="s">
        <v>0</v>
      </c>
      <c r="E19" s="136">
        <v>45</v>
      </c>
      <c r="F19" s="137">
        <v>7</v>
      </c>
      <c r="G19" s="17">
        <v>100</v>
      </c>
      <c r="H19" s="15">
        <f>F19*G19*E19</f>
        <v>31500</v>
      </c>
      <c r="I19" s="142"/>
      <c r="J19" s="63">
        <v>60</v>
      </c>
    </row>
    <row r="20" spans="1:10" s="41" customFormat="1" ht="68.400000000000006" customHeight="1" x14ac:dyDescent="0.25">
      <c r="A20" s="27" t="s">
        <v>220</v>
      </c>
      <c r="B20" s="7" t="s">
        <v>218</v>
      </c>
      <c r="C20" s="11" t="s">
        <v>378</v>
      </c>
      <c r="D20" s="29" t="s">
        <v>0</v>
      </c>
      <c r="E20" s="14">
        <v>45</v>
      </c>
      <c r="F20" s="55">
        <v>2</v>
      </c>
      <c r="G20" s="17">
        <v>120</v>
      </c>
      <c r="H20" s="15"/>
      <c r="I20" s="9" t="s">
        <v>436</v>
      </c>
      <c r="J20" s="132"/>
    </row>
    <row r="21" spans="1:10" s="41" customFormat="1" x14ac:dyDescent="0.25">
      <c r="A21" s="130" t="s">
        <v>232</v>
      </c>
      <c r="B21" s="7" t="s">
        <v>231</v>
      </c>
      <c r="C21" s="11" t="s">
        <v>425</v>
      </c>
      <c r="D21" s="29" t="s">
        <v>136</v>
      </c>
      <c r="E21" s="14">
        <v>45</v>
      </c>
      <c r="F21" s="55">
        <v>2</v>
      </c>
      <c r="G21" s="120">
        <v>4</v>
      </c>
      <c r="H21" s="15">
        <f>F21*G21*E21</f>
        <v>360</v>
      </c>
      <c r="I21" s="67"/>
      <c r="J21" s="40">
        <v>45</v>
      </c>
    </row>
    <row r="22" spans="1:10" x14ac:dyDescent="0.35">
      <c r="A22" s="130" t="s">
        <v>234</v>
      </c>
      <c r="B22" s="129" t="s">
        <v>224</v>
      </c>
      <c r="C22" s="122" t="s">
        <v>424</v>
      </c>
      <c r="D22" s="123" t="s">
        <v>0</v>
      </c>
      <c r="E22" s="124">
        <v>45</v>
      </c>
      <c r="F22" s="125">
        <v>4</v>
      </c>
      <c r="G22" s="126">
        <v>4</v>
      </c>
      <c r="H22" s="127">
        <f>F22*G22*E22</f>
        <v>720</v>
      </c>
      <c r="I22" s="66"/>
      <c r="J22" s="86">
        <v>45</v>
      </c>
    </row>
    <row r="23" spans="1:10" s="13" customFormat="1" ht="14.4" x14ac:dyDescent="0.35">
      <c r="A23" s="100"/>
      <c r="B23" s="105"/>
      <c r="C23" s="101"/>
      <c r="D23" s="133"/>
      <c r="E23" s="138"/>
      <c r="F23" s="138"/>
      <c r="G23" s="133"/>
      <c r="H23" s="139"/>
      <c r="I23" s="99"/>
    </row>
    <row r="24" spans="1:10" s="102" customFormat="1" ht="16.5" customHeight="1" x14ac:dyDescent="0.3">
      <c r="A24" s="184" t="s">
        <v>210</v>
      </c>
      <c r="B24" s="185"/>
      <c r="C24" s="185"/>
      <c r="D24" s="185"/>
      <c r="E24" s="186"/>
      <c r="F24" s="119"/>
      <c r="G24" s="131"/>
      <c r="H24" s="113">
        <f>SUM(H19:H23)</f>
        <v>32580</v>
      </c>
      <c r="I24" s="107"/>
      <c r="J24" s="108"/>
    </row>
    <row r="25" spans="1:10" s="1" customFormat="1" ht="18" x14ac:dyDescent="0.25">
      <c r="A25" s="19">
        <v>4</v>
      </c>
      <c r="B25" s="5" t="s">
        <v>329</v>
      </c>
      <c r="C25" s="6"/>
      <c r="D25" s="3"/>
      <c r="E25" s="3"/>
      <c r="F25" s="20"/>
      <c r="G25" s="20"/>
      <c r="H25" s="3"/>
      <c r="I25" s="94"/>
      <c r="J25" s="93"/>
    </row>
    <row r="26" spans="1:10" s="1" customFormat="1" ht="15" x14ac:dyDescent="0.25">
      <c r="A26" s="36" t="s">
        <v>236</v>
      </c>
      <c r="B26" s="7" t="s">
        <v>426</v>
      </c>
      <c r="C26" s="85"/>
      <c r="D26" s="158" t="s">
        <v>73</v>
      </c>
      <c r="E26" s="159">
        <v>150000</v>
      </c>
      <c r="F26" s="160">
        <v>1</v>
      </c>
      <c r="G26" s="160">
        <v>4</v>
      </c>
      <c r="H26" s="159"/>
      <c r="I26" s="191" t="s">
        <v>437</v>
      </c>
      <c r="J26" s="160"/>
    </row>
    <row r="27" spans="1:10" s="1" customFormat="1" ht="18.600000000000001" customHeight="1" x14ac:dyDescent="0.25">
      <c r="A27" s="36" t="s">
        <v>237</v>
      </c>
      <c r="B27" s="7" t="s">
        <v>337</v>
      </c>
      <c r="C27" s="7"/>
      <c r="D27" s="158" t="s">
        <v>73</v>
      </c>
      <c r="E27" s="159">
        <v>6500</v>
      </c>
      <c r="F27" s="160">
        <v>1</v>
      </c>
      <c r="G27" s="160">
        <v>4</v>
      </c>
      <c r="H27" s="159"/>
      <c r="I27" s="192"/>
      <c r="J27" s="141"/>
    </row>
    <row r="28" spans="1:10" s="1" customFormat="1" ht="20.25" customHeight="1" x14ac:dyDescent="0.25">
      <c r="A28" s="36" t="s">
        <v>238</v>
      </c>
      <c r="B28" s="7" t="s">
        <v>338</v>
      </c>
      <c r="C28" s="7"/>
      <c r="D28" s="158" t="s">
        <v>73</v>
      </c>
      <c r="E28" s="159">
        <v>5000</v>
      </c>
      <c r="F28" s="160">
        <v>1</v>
      </c>
      <c r="G28" s="160">
        <v>4</v>
      </c>
      <c r="H28" s="159"/>
      <c r="I28" s="192"/>
      <c r="J28" s="141"/>
    </row>
    <row r="29" spans="1:10" s="1" customFormat="1" ht="49.2" customHeight="1" x14ac:dyDescent="0.25">
      <c r="A29" s="36" t="s">
        <v>191</v>
      </c>
      <c r="B29" s="7" t="s">
        <v>339</v>
      </c>
      <c r="C29" s="7"/>
      <c r="D29" s="158" t="s">
        <v>73</v>
      </c>
      <c r="E29" s="159">
        <v>800</v>
      </c>
      <c r="F29" s="160">
        <v>1</v>
      </c>
      <c r="G29" s="160">
        <v>4</v>
      </c>
      <c r="H29" s="159"/>
      <c r="I29" s="192"/>
      <c r="J29" s="141"/>
    </row>
    <row r="30" spans="1:10" s="1" customFormat="1" ht="27.75" customHeight="1" x14ac:dyDescent="0.25">
      <c r="A30" s="36" t="s">
        <v>192</v>
      </c>
      <c r="B30" s="7" t="s">
        <v>347</v>
      </c>
      <c r="C30" s="161" t="s">
        <v>387</v>
      </c>
      <c r="D30" s="158" t="s">
        <v>67</v>
      </c>
      <c r="E30" s="159">
        <v>10000</v>
      </c>
      <c r="F30" s="160">
        <v>2</v>
      </c>
      <c r="G30" s="160">
        <v>4</v>
      </c>
      <c r="H30" s="159"/>
      <c r="I30" s="192"/>
      <c r="J30" s="141"/>
    </row>
    <row r="31" spans="1:10" s="1" customFormat="1" ht="56.4" customHeight="1" x14ac:dyDescent="0.25">
      <c r="A31" s="36" t="s">
        <v>349</v>
      </c>
      <c r="B31" s="7" t="s">
        <v>348</v>
      </c>
      <c r="C31" s="161" t="s">
        <v>350</v>
      </c>
      <c r="D31" s="158" t="s">
        <v>136</v>
      </c>
      <c r="E31" s="159">
        <v>100</v>
      </c>
      <c r="F31" s="160">
        <v>2</v>
      </c>
      <c r="G31" s="160">
        <v>120</v>
      </c>
      <c r="H31" s="159"/>
      <c r="I31" s="193"/>
      <c r="J31" s="141"/>
    </row>
    <row r="32" spans="1:10" s="102" customFormat="1" ht="16.5" customHeight="1" x14ac:dyDescent="0.3">
      <c r="A32" s="184" t="s">
        <v>210</v>
      </c>
      <c r="B32" s="185"/>
      <c r="C32" s="185"/>
      <c r="D32" s="185"/>
      <c r="E32" s="186"/>
      <c r="F32" s="119"/>
      <c r="G32" s="131"/>
      <c r="H32" s="113"/>
      <c r="I32" s="107"/>
      <c r="J32" s="108"/>
    </row>
    <row r="33" spans="1:10" s="38" customFormat="1" ht="18" customHeight="1" x14ac:dyDescent="0.25">
      <c r="A33" s="39" t="s">
        <v>239</v>
      </c>
      <c r="B33" s="194" t="s">
        <v>429</v>
      </c>
      <c r="C33" s="195"/>
      <c r="D33" s="24"/>
      <c r="E33" s="24"/>
      <c r="F33" s="3"/>
      <c r="G33" s="24"/>
      <c r="H33" s="24"/>
      <c r="I33" s="24"/>
      <c r="J33" s="44"/>
    </row>
    <row r="34" spans="1:10" s="38" customFormat="1" ht="60" x14ac:dyDescent="0.25">
      <c r="A34" s="130" t="s">
        <v>240</v>
      </c>
      <c r="B34" s="135" t="s">
        <v>5</v>
      </c>
      <c r="C34" s="143" t="s">
        <v>340</v>
      </c>
      <c r="D34" s="123" t="s">
        <v>20</v>
      </c>
      <c r="E34" s="136">
        <v>2000</v>
      </c>
      <c r="F34" s="137">
        <v>1</v>
      </c>
      <c r="G34" s="120">
        <v>5</v>
      </c>
      <c r="H34" s="144">
        <f t="shared" ref="H34:H39" si="1">F34*G34*E34</f>
        <v>10000</v>
      </c>
      <c r="I34" s="9" t="s">
        <v>341</v>
      </c>
      <c r="J34" s="136">
        <v>2000</v>
      </c>
    </row>
    <row r="35" spans="1:10" s="37" customFormat="1" ht="45" x14ac:dyDescent="0.35">
      <c r="A35" s="130" t="s">
        <v>241</v>
      </c>
      <c r="B35" s="129" t="s">
        <v>21</v>
      </c>
      <c r="C35" s="162" t="s">
        <v>400</v>
      </c>
      <c r="D35" s="123" t="s">
        <v>15</v>
      </c>
      <c r="E35" s="136">
        <v>400</v>
      </c>
      <c r="F35" s="137">
        <v>5</v>
      </c>
      <c r="G35" s="120">
        <v>40</v>
      </c>
      <c r="H35" s="144">
        <f t="shared" si="1"/>
        <v>80000</v>
      </c>
      <c r="I35" s="9" t="s">
        <v>395</v>
      </c>
      <c r="J35" s="54"/>
    </row>
    <row r="36" spans="1:10" s="38" customFormat="1" ht="36.6" customHeight="1" x14ac:dyDescent="0.25">
      <c r="A36" s="130" t="s">
        <v>242</v>
      </c>
      <c r="B36" s="7" t="s">
        <v>16</v>
      </c>
      <c r="C36" s="8" t="s">
        <v>332</v>
      </c>
      <c r="D36" s="29" t="s">
        <v>15</v>
      </c>
      <c r="E36" s="117">
        <v>549</v>
      </c>
      <c r="F36" s="55">
        <v>27</v>
      </c>
      <c r="G36" s="17">
        <v>2</v>
      </c>
      <c r="H36" s="118">
        <f t="shared" si="1"/>
        <v>29646</v>
      </c>
      <c r="I36" s="169" t="s">
        <v>388</v>
      </c>
      <c r="J36" s="132">
        <v>550</v>
      </c>
    </row>
    <row r="37" spans="1:10" s="38" customFormat="1" ht="34.200000000000003" customHeight="1" x14ac:dyDescent="0.25">
      <c r="A37" s="130" t="s">
        <v>243</v>
      </c>
      <c r="B37" s="11" t="s">
        <v>17</v>
      </c>
      <c r="C37" s="8" t="s">
        <v>333</v>
      </c>
      <c r="D37" s="29" t="s">
        <v>15</v>
      </c>
      <c r="E37" s="117">
        <v>549</v>
      </c>
      <c r="F37" s="55">
        <v>42</v>
      </c>
      <c r="G37" s="17">
        <v>2</v>
      </c>
      <c r="H37" s="118">
        <f t="shared" si="1"/>
        <v>46116</v>
      </c>
      <c r="I37" s="169" t="s">
        <v>345</v>
      </c>
      <c r="J37" s="132">
        <v>550</v>
      </c>
    </row>
    <row r="38" spans="1:10" s="38" customFormat="1" x14ac:dyDescent="0.25">
      <c r="A38" s="130" t="s">
        <v>244</v>
      </c>
      <c r="B38" s="129" t="s">
        <v>19</v>
      </c>
      <c r="C38" s="143" t="s">
        <v>284</v>
      </c>
      <c r="D38" s="123" t="s">
        <v>20</v>
      </c>
      <c r="E38" s="136">
        <v>2000</v>
      </c>
      <c r="F38" s="137">
        <v>1</v>
      </c>
      <c r="G38" s="120">
        <v>40</v>
      </c>
      <c r="H38" s="144">
        <f t="shared" si="1"/>
        <v>80000</v>
      </c>
      <c r="I38" s="9" t="s">
        <v>342</v>
      </c>
      <c r="J38" s="136">
        <v>2000</v>
      </c>
    </row>
    <row r="39" spans="1:10" s="10" customFormat="1" ht="30" customHeight="1" x14ac:dyDescent="0.25">
      <c r="A39" s="130" t="s">
        <v>245</v>
      </c>
      <c r="B39" s="97" t="s">
        <v>165</v>
      </c>
      <c r="C39" s="135" t="s">
        <v>344</v>
      </c>
      <c r="D39" s="49" t="s">
        <v>15</v>
      </c>
      <c r="E39" s="136">
        <v>386</v>
      </c>
      <c r="F39" s="137">
        <v>19</v>
      </c>
      <c r="G39" s="120">
        <v>40</v>
      </c>
      <c r="H39" s="144">
        <f t="shared" si="1"/>
        <v>293360</v>
      </c>
      <c r="I39" s="9"/>
      <c r="J39" s="136"/>
    </row>
    <row r="40" spans="1:10" s="41" customFormat="1" ht="58.2" customHeight="1" x14ac:dyDescent="0.25">
      <c r="A40" s="130" t="s">
        <v>246</v>
      </c>
      <c r="B40" s="129" t="s">
        <v>283</v>
      </c>
      <c r="C40" s="135" t="s">
        <v>401</v>
      </c>
      <c r="D40" s="123" t="s">
        <v>67</v>
      </c>
      <c r="E40" s="136">
        <v>386</v>
      </c>
      <c r="F40" s="137">
        <v>30</v>
      </c>
      <c r="G40" s="17">
        <v>4</v>
      </c>
      <c r="H40" s="121">
        <f>F40*G40*E40</f>
        <v>46320</v>
      </c>
      <c r="I40" s="164" t="s">
        <v>343</v>
      </c>
      <c r="J40" s="40"/>
    </row>
    <row r="41" spans="1:10" s="41" customFormat="1" ht="30" x14ac:dyDescent="0.25">
      <c r="A41" s="130" t="s">
        <v>247</v>
      </c>
      <c r="B41" s="7" t="s">
        <v>110</v>
      </c>
      <c r="C41" s="11" t="s">
        <v>346</v>
      </c>
      <c r="D41" s="29" t="s">
        <v>98</v>
      </c>
      <c r="E41" s="14">
        <v>35000</v>
      </c>
      <c r="F41" s="55">
        <v>1</v>
      </c>
      <c r="G41" s="17">
        <v>1</v>
      </c>
      <c r="H41" s="15">
        <f>F41*G41*E41</f>
        <v>35000</v>
      </c>
      <c r="I41" s="11" t="s">
        <v>442</v>
      </c>
      <c r="J41" s="40"/>
    </row>
    <row r="42" spans="1:10" s="41" customFormat="1" ht="30" x14ac:dyDescent="0.25">
      <c r="A42" s="130" t="s">
        <v>248</v>
      </c>
      <c r="B42" s="135" t="s">
        <v>69</v>
      </c>
      <c r="C42" s="135" t="s">
        <v>70</v>
      </c>
      <c r="D42" s="140" t="s">
        <v>71</v>
      </c>
      <c r="E42" s="145">
        <v>4000</v>
      </c>
      <c r="F42" s="141">
        <v>1</v>
      </c>
      <c r="G42" s="146">
        <v>1</v>
      </c>
      <c r="H42" s="15">
        <f>F42*G42*E42</f>
        <v>4000</v>
      </c>
      <c r="I42" s="67"/>
      <c r="J42" s="40"/>
    </row>
    <row r="43" spans="1:10" s="10" customFormat="1" ht="15" x14ac:dyDescent="0.25">
      <c r="A43" s="84"/>
      <c r="B43" s="85"/>
      <c r="C43" s="12"/>
      <c r="D43" s="49"/>
      <c r="E43" s="16"/>
      <c r="F43" s="56"/>
      <c r="G43" s="120"/>
      <c r="H43" s="144"/>
      <c r="I43" s="9"/>
      <c r="J43" s="165"/>
    </row>
    <row r="44" spans="1:10" s="102" customFormat="1" ht="16.5" customHeight="1" x14ac:dyDescent="0.3">
      <c r="A44" s="184" t="s">
        <v>210</v>
      </c>
      <c r="B44" s="185"/>
      <c r="C44" s="185"/>
      <c r="D44" s="185"/>
      <c r="E44" s="186"/>
      <c r="F44" s="119"/>
      <c r="G44" s="131"/>
      <c r="H44" s="113">
        <f>SUM(H34:H43)</f>
        <v>624442</v>
      </c>
      <c r="I44" s="107"/>
      <c r="J44" s="108"/>
    </row>
    <row r="45" spans="1:10" s="38" customFormat="1" ht="34.799999999999997" customHeight="1" x14ac:dyDescent="0.25">
      <c r="A45" s="39" t="s">
        <v>249</v>
      </c>
      <c r="B45" s="194" t="s">
        <v>328</v>
      </c>
      <c r="C45" s="196"/>
      <c r="D45" s="23"/>
      <c r="E45" s="23"/>
      <c r="F45" s="57"/>
      <c r="G45" s="23"/>
      <c r="H45" s="23"/>
      <c r="I45" s="23"/>
      <c r="J45" s="23"/>
    </row>
    <row r="46" spans="1:10" s="41" customFormat="1" ht="27.6" customHeight="1" x14ac:dyDescent="0.25">
      <c r="A46" s="153" t="s">
        <v>250</v>
      </c>
      <c r="B46" s="147" t="s">
        <v>108</v>
      </c>
      <c r="C46" s="11" t="s">
        <v>402</v>
      </c>
      <c r="D46" s="29" t="s">
        <v>427</v>
      </c>
      <c r="E46" s="14">
        <v>3550</v>
      </c>
      <c r="F46" s="55">
        <v>1</v>
      </c>
      <c r="G46" s="17">
        <v>34</v>
      </c>
      <c r="H46" s="15">
        <f t="shared" ref="H46:H47" si="2">F46*G46*E46</f>
        <v>120700</v>
      </c>
      <c r="I46" s="191" t="s">
        <v>432</v>
      </c>
      <c r="J46" s="129"/>
    </row>
    <row r="47" spans="1:10" s="41" customFormat="1" ht="30" x14ac:dyDescent="0.25">
      <c r="A47" s="153" t="s">
        <v>433</v>
      </c>
      <c r="B47" s="147" t="s">
        <v>109</v>
      </c>
      <c r="C47" s="11" t="s">
        <v>403</v>
      </c>
      <c r="D47" s="29" t="s">
        <v>427</v>
      </c>
      <c r="E47" s="14">
        <v>3550</v>
      </c>
      <c r="F47" s="55">
        <v>1</v>
      </c>
      <c r="G47" s="17">
        <v>34</v>
      </c>
      <c r="H47" s="15">
        <f t="shared" si="2"/>
        <v>120700</v>
      </c>
      <c r="I47" s="193"/>
      <c r="J47" s="129"/>
    </row>
    <row r="48" spans="1:10" s="41" customFormat="1" ht="27.6" customHeight="1" x14ac:dyDescent="0.25">
      <c r="A48" s="153" t="s">
        <v>434</v>
      </c>
      <c r="B48" s="147" t="s">
        <v>86</v>
      </c>
      <c r="C48" s="135" t="s">
        <v>106</v>
      </c>
      <c r="D48" s="123" t="s">
        <v>107</v>
      </c>
      <c r="E48" s="136">
        <v>2300</v>
      </c>
      <c r="F48" s="137">
        <v>4</v>
      </c>
      <c r="G48" s="17">
        <v>4</v>
      </c>
      <c r="H48" s="15">
        <f t="shared" ref="H48" si="3">F48*G48*E48</f>
        <v>36800</v>
      </c>
      <c r="I48" s="9" t="s">
        <v>285</v>
      </c>
      <c r="J48" s="132"/>
    </row>
    <row r="49" spans="1:10" s="102" customFormat="1" ht="16.5" customHeight="1" x14ac:dyDescent="0.3">
      <c r="A49" s="184" t="s">
        <v>210</v>
      </c>
      <c r="B49" s="185"/>
      <c r="C49" s="185"/>
      <c r="D49" s="185"/>
      <c r="E49" s="186"/>
      <c r="F49" s="119"/>
      <c r="G49" s="131"/>
      <c r="H49" s="113">
        <f>SUM(H46:H48)</f>
        <v>278200</v>
      </c>
      <c r="I49" s="107"/>
      <c r="J49" s="108"/>
    </row>
    <row r="50" spans="1:10" s="38" customFormat="1" ht="34.799999999999997" customHeight="1" x14ac:dyDescent="0.25">
      <c r="A50" s="39" t="s">
        <v>188</v>
      </c>
      <c r="B50" s="194" t="s">
        <v>327</v>
      </c>
      <c r="C50" s="196"/>
      <c r="D50" s="23"/>
      <c r="E50" s="23"/>
      <c r="F50" s="57"/>
      <c r="G50" s="23"/>
      <c r="H50" s="23"/>
      <c r="I50" s="23"/>
      <c r="J50" s="23"/>
    </row>
    <row r="51" spans="1:10" s="41" customFormat="1" x14ac:dyDescent="0.25">
      <c r="A51" s="130" t="s">
        <v>251</v>
      </c>
      <c r="B51" s="7" t="s">
        <v>58</v>
      </c>
      <c r="C51" s="22" t="s">
        <v>56</v>
      </c>
      <c r="D51" s="50" t="s">
        <v>3</v>
      </c>
      <c r="E51" s="73">
        <v>500</v>
      </c>
      <c r="F51" s="55">
        <v>2</v>
      </c>
      <c r="G51" s="120">
        <v>1</v>
      </c>
      <c r="H51" s="121">
        <f t="shared" ref="H51:H74" si="4">F51*G51*E51</f>
        <v>1000</v>
      </c>
      <c r="I51" s="9"/>
      <c r="J51" s="40"/>
    </row>
    <row r="52" spans="1:10" s="41" customFormat="1" x14ac:dyDescent="0.25">
      <c r="A52" s="130" t="s">
        <v>252</v>
      </c>
      <c r="B52" s="129" t="s">
        <v>26</v>
      </c>
      <c r="C52" s="8"/>
      <c r="D52" s="29" t="s">
        <v>3</v>
      </c>
      <c r="E52" s="72">
        <v>150</v>
      </c>
      <c r="F52" s="55">
        <v>20</v>
      </c>
      <c r="G52" s="120">
        <v>1</v>
      </c>
      <c r="H52" s="121">
        <f t="shared" si="4"/>
        <v>3000</v>
      </c>
      <c r="I52" s="9"/>
      <c r="J52" s="40"/>
    </row>
    <row r="53" spans="1:10" s="41" customFormat="1" x14ac:dyDescent="0.25">
      <c r="A53" s="130" t="s">
        <v>380</v>
      </c>
      <c r="B53" s="129" t="s">
        <v>29</v>
      </c>
      <c r="C53" s="8" t="s">
        <v>32</v>
      </c>
      <c r="D53" s="29" t="s">
        <v>3</v>
      </c>
      <c r="E53" s="72">
        <v>150</v>
      </c>
      <c r="F53" s="55">
        <v>6</v>
      </c>
      <c r="G53" s="120">
        <v>1</v>
      </c>
      <c r="H53" s="121">
        <f t="shared" si="4"/>
        <v>900</v>
      </c>
      <c r="I53" s="9"/>
      <c r="J53" s="40"/>
    </row>
    <row r="54" spans="1:10" s="38" customFormat="1" x14ac:dyDescent="0.25">
      <c r="A54" s="130" t="s">
        <v>381</v>
      </c>
      <c r="B54" s="7" t="s">
        <v>123</v>
      </c>
      <c r="C54" s="76" t="s">
        <v>404</v>
      </c>
      <c r="D54" s="77" t="s">
        <v>118</v>
      </c>
      <c r="E54" s="150">
        <v>18</v>
      </c>
      <c r="F54" s="151">
        <v>30</v>
      </c>
      <c r="G54" s="17">
        <v>1</v>
      </c>
      <c r="H54" s="15">
        <f t="shared" si="4"/>
        <v>540</v>
      </c>
      <c r="I54" s="142"/>
      <c r="J54" s="150"/>
    </row>
    <row r="55" spans="1:10" s="38" customFormat="1" x14ac:dyDescent="0.25">
      <c r="A55" s="130" t="s">
        <v>193</v>
      </c>
      <c r="B55" s="129" t="s">
        <v>33</v>
      </c>
      <c r="C55" s="8" t="s">
        <v>34</v>
      </c>
      <c r="D55" s="123" t="s">
        <v>3</v>
      </c>
      <c r="E55" s="148">
        <v>2500</v>
      </c>
      <c r="F55" s="137">
        <v>1</v>
      </c>
      <c r="G55" s="120">
        <v>1</v>
      </c>
      <c r="H55" s="121">
        <f t="shared" si="4"/>
        <v>2500</v>
      </c>
      <c r="I55" s="142"/>
      <c r="J55" s="42"/>
    </row>
    <row r="56" spans="1:10" s="38" customFormat="1" x14ac:dyDescent="0.25">
      <c r="A56" s="130" t="s">
        <v>194</v>
      </c>
      <c r="B56" s="7" t="s">
        <v>114</v>
      </c>
      <c r="C56" s="47" t="s">
        <v>115</v>
      </c>
      <c r="D56" s="51" t="s">
        <v>3</v>
      </c>
      <c r="E56" s="75">
        <v>50</v>
      </c>
      <c r="F56" s="59">
        <v>3</v>
      </c>
      <c r="G56" s="17">
        <v>1</v>
      </c>
      <c r="H56" s="15">
        <f t="shared" si="4"/>
        <v>150</v>
      </c>
      <c r="I56" s="9"/>
      <c r="J56" s="42">
        <v>80</v>
      </c>
    </row>
    <row r="57" spans="1:10" s="38" customFormat="1" ht="60" x14ac:dyDescent="0.25">
      <c r="A57" s="130" t="s">
        <v>195</v>
      </c>
      <c r="B57" s="28" t="s">
        <v>64</v>
      </c>
      <c r="C57" s="48" t="s">
        <v>167</v>
      </c>
      <c r="D57" s="51" t="s">
        <v>3</v>
      </c>
      <c r="E57" s="75">
        <v>80</v>
      </c>
      <c r="F57" s="59">
        <v>5</v>
      </c>
      <c r="G57" s="17">
        <v>20</v>
      </c>
      <c r="H57" s="15">
        <f t="shared" si="4"/>
        <v>8000</v>
      </c>
      <c r="I57" s="9" t="s">
        <v>440</v>
      </c>
      <c r="J57" s="42">
        <v>80</v>
      </c>
    </row>
    <row r="58" spans="1:10" s="41" customFormat="1" x14ac:dyDescent="0.25">
      <c r="A58" s="130" t="s">
        <v>253</v>
      </c>
      <c r="B58" s="7" t="s">
        <v>65</v>
      </c>
      <c r="C58" s="47" t="s">
        <v>154</v>
      </c>
      <c r="D58" s="51" t="s">
        <v>3</v>
      </c>
      <c r="E58" s="75">
        <v>80</v>
      </c>
      <c r="F58" s="59">
        <v>6</v>
      </c>
      <c r="G58" s="17">
        <v>20</v>
      </c>
      <c r="H58" s="15">
        <f t="shared" si="4"/>
        <v>9600</v>
      </c>
      <c r="I58" s="9" t="s">
        <v>399</v>
      </c>
      <c r="J58" s="40">
        <v>80</v>
      </c>
    </row>
    <row r="59" spans="1:10" s="38" customFormat="1" x14ac:dyDescent="0.25">
      <c r="A59" s="130" t="s">
        <v>254</v>
      </c>
      <c r="B59" s="7" t="s">
        <v>134</v>
      </c>
      <c r="C59" s="8" t="s">
        <v>61</v>
      </c>
      <c r="D59" s="29" t="s">
        <v>60</v>
      </c>
      <c r="E59" s="72">
        <v>150</v>
      </c>
      <c r="F59" s="55">
        <v>30</v>
      </c>
      <c r="G59" s="17">
        <v>1</v>
      </c>
      <c r="H59" s="15">
        <f t="shared" si="4"/>
        <v>4500</v>
      </c>
      <c r="I59" s="9" t="s">
        <v>443</v>
      </c>
      <c r="J59" s="42"/>
    </row>
    <row r="60" spans="1:10" s="38" customFormat="1" ht="15.6" customHeight="1" x14ac:dyDescent="0.25">
      <c r="A60" s="130" t="s">
        <v>255</v>
      </c>
      <c r="B60" s="166" t="s">
        <v>120</v>
      </c>
      <c r="C60" s="8" t="s">
        <v>121</v>
      </c>
      <c r="D60" s="29" t="s">
        <v>3</v>
      </c>
      <c r="E60" s="72">
        <v>40</v>
      </c>
      <c r="F60" s="55">
        <v>10</v>
      </c>
      <c r="G60" s="17">
        <v>1</v>
      </c>
      <c r="H60" s="15">
        <f t="shared" si="4"/>
        <v>400</v>
      </c>
      <c r="I60" s="191"/>
      <c r="J60" s="42"/>
    </row>
    <row r="61" spans="1:10" s="38" customFormat="1" x14ac:dyDescent="0.25">
      <c r="A61" s="130" t="s">
        <v>256</v>
      </c>
      <c r="B61" s="166" t="s">
        <v>151</v>
      </c>
      <c r="C61" s="8"/>
      <c r="D61" s="29" t="s">
        <v>60</v>
      </c>
      <c r="E61" s="72">
        <v>80</v>
      </c>
      <c r="F61" s="55">
        <v>30</v>
      </c>
      <c r="G61" s="17">
        <v>1</v>
      </c>
      <c r="H61" s="15">
        <f t="shared" si="4"/>
        <v>2400</v>
      </c>
      <c r="I61" s="192"/>
      <c r="J61" s="42"/>
    </row>
    <row r="62" spans="1:10" s="38" customFormat="1" x14ac:dyDescent="0.25">
      <c r="A62" s="130" t="s">
        <v>257</v>
      </c>
      <c r="B62" s="166" t="s">
        <v>351</v>
      </c>
      <c r="C62" s="8" t="str">
        <f>[2]一次性物料采购费用!$C$27:$F$27</f>
        <v>CT室中供患者挂衣服使用</v>
      </c>
      <c r="D62" s="29" t="s">
        <v>3</v>
      </c>
      <c r="E62" s="72">
        <v>15</v>
      </c>
      <c r="F62" s="55">
        <v>4</v>
      </c>
      <c r="G62" s="17">
        <v>1</v>
      </c>
      <c r="H62" s="15">
        <f t="shared" si="4"/>
        <v>60</v>
      </c>
      <c r="I62" s="192"/>
      <c r="J62" s="42"/>
    </row>
    <row r="63" spans="1:10" s="41" customFormat="1" ht="28.95" customHeight="1" x14ac:dyDescent="0.25">
      <c r="A63" s="130" t="s">
        <v>258</v>
      </c>
      <c r="B63" s="9" t="s">
        <v>146</v>
      </c>
      <c r="C63" s="12" t="s">
        <v>392</v>
      </c>
      <c r="D63" s="53" t="s">
        <v>2</v>
      </c>
      <c r="E63" s="74">
        <v>5000</v>
      </c>
      <c r="F63" s="56">
        <v>4</v>
      </c>
      <c r="G63" s="17">
        <v>1</v>
      </c>
      <c r="H63" s="15">
        <f t="shared" si="4"/>
        <v>20000</v>
      </c>
      <c r="I63" s="192"/>
      <c r="J63" s="40"/>
    </row>
    <row r="64" spans="1:10" s="38" customFormat="1" x14ac:dyDescent="0.25">
      <c r="A64" s="130" t="s">
        <v>259</v>
      </c>
      <c r="B64" s="28" t="s">
        <v>355</v>
      </c>
      <c r="C64" s="8" t="s">
        <v>358</v>
      </c>
      <c r="D64" s="29" t="s">
        <v>357</v>
      </c>
      <c r="E64" s="14">
        <v>144</v>
      </c>
      <c r="F64" s="55">
        <v>2</v>
      </c>
      <c r="G64" s="17">
        <v>2</v>
      </c>
      <c r="H64" s="15">
        <f t="shared" si="4"/>
        <v>576</v>
      </c>
      <c r="I64" s="192"/>
      <c r="J64" s="136"/>
    </row>
    <row r="65" spans="1:10" s="38" customFormat="1" x14ac:dyDescent="0.25">
      <c r="A65" s="130" t="s">
        <v>260</v>
      </c>
      <c r="B65" s="28" t="s">
        <v>356</v>
      </c>
      <c r="C65" s="8" t="s">
        <v>359</v>
      </c>
      <c r="D65" s="29" t="s">
        <v>3</v>
      </c>
      <c r="E65" s="14">
        <v>112</v>
      </c>
      <c r="F65" s="55">
        <v>2</v>
      </c>
      <c r="G65" s="17">
        <v>2</v>
      </c>
      <c r="H65" s="15">
        <f t="shared" si="4"/>
        <v>448</v>
      </c>
      <c r="I65" s="192"/>
      <c r="J65" s="136"/>
    </row>
    <row r="66" spans="1:10" s="41" customFormat="1" ht="22.8" customHeight="1" x14ac:dyDescent="0.25">
      <c r="A66" s="130" t="s">
        <v>261</v>
      </c>
      <c r="B66" s="7" t="s">
        <v>22</v>
      </c>
      <c r="C66" s="12" t="s">
        <v>135</v>
      </c>
      <c r="D66" s="29" t="s">
        <v>23</v>
      </c>
      <c r="E66" s="72">
        <v>3500</v>
      </c>
      <c r="F66" s="55">
        <v>2</v>
      </c>
      <c r="G66" s="17">
        <v>1</v>
      </c>
      <c r="H66" s="15">
        <f t="shared" si="4"/>
        <v>7000</v>
      </c>
      <c r="I66" s="192"/>
      <c r="J66" s="40"/>
    </row>
    <row r="67" spans="1:10" s="41" customFormat="1" ht="14.7" customHeight="1" x14ac:dyDescent="0.25">
      <c r="A67" s="130" t="s">
        <v>262</v>
      </c>
      <c r="B67" s="7" t="s">
        <v>127</v>
      </c>
      <c r="C67" s="12" t="s">
        <v>353</v>
      </c>
      <c r="D67" s="29" t="s">
        <v>3</v>
      </c>
      <c r="E67" s="72">
        <v>40</v>
      </c>
      <c r="F67" s="55">
        <v>2</v>
      </c>
      <c r="G67" s="17">
        <v>1</v>
      </c>
      <c r="H67" s="15">
        <f t="shared" si="4"/>
        <v>80</v>
      </c>
      <c r="I67" s="192"/>
      <c r="J67" s="40"/>
    </row>
    <row r="68" spans="1:10" s="38" customFormat="1" x14ac:dyDescent="0.25">
      <c r="A68" s="130" t="s">
        <v>263</v>
      </c>
      <c r="B68" s="7" t="s">
        <v>352</v>
      </c>
      <c r="C68" s="8" t="s">
        <v>119</v>
      </c>
      <c r="D68" s="29" t="s">
        <v>3</v>
      </c>
      <c r="E68" s="72">
        <v>70</v>
      </c>
      <c r="F68" s="55">
        <v>6</v>
      </c>
      <c r="G68" s="17">
        <v>1</v>
      </c>
      <c r="H68" s="15">
        <f t="shared" si="4"/>
        <v>420</v>
      </c>
      <c r="I68" s="192"/>
      <c r="J68" s="42"/>
    </row>
    <row r="69" spans="1:10" s="38" customFormat="1" x14ac:dyDescent="0.25">
      <c r="A69" s="130" t="s">
        <v>264</v>
      </c>
      <c r="B69" s="7" t="s">
        <v>354</v>
      </c>
      <c r="C69" s="8" t="s">
        <v>113</v>
      </c>
      <c r="D69" s="29" t="s">
        <v>3</v>
      </c>
      <c r="E69" s="72">
        <v>1000</v>
      </c>
      <c r="F69" s="55">
        <v>2</v>
      </c>
      <c r="G69" s="17">
        <v>1</v>
      </c>
      <c r="H69" s="15">
        <f t="shared" si="4"/>
        <v>2000</v>
      </c>
      <c r="I69" s="192"/>
      <c r="J69" s="42"/>
    </row>
    <row r="70" spans="1:10" s="38" customFormat="1" x14ac:dyDescent="0.25">
      <c r="A70" s="130" t="s">
        <v>265</v>
      </c>
      <c r="B70" s="28" t="s">
        <v>62</v>
      </c>
      <c r="C70" s="47" t="s">
        <v>385</v>
      </c>
      <c r="D70" s="51" t="s">
        <v>3</v>
      </c>
      <c r="E70" s="73">
        <v>1800</v>
      </c>
      <c r="F70" s="58">
        <v>1</v>
      </c>
      <c r="G70" s="17">
        <v>1</v>
      </c>
      <c r="H70" s="15">
        <f t="shared" si="4"/>
        <v>1800</v>
      </c>
      <c r="I70" s="193"/>
      <c r="J70" s="42"/>
    </row>
    <row r="71" spans="1:10" s="38" customFormat="1" x14ac:dyDescent="0.25">
      <c r="A71" s="130" t="s">
        <v>266</v>
      </c>
      <c r="B71" s="28" t="s">
        <v>63</v>
      </c>
      <c r="C71" s="47" t="s">
        <v>112</v>
      </c>
      <c r="D71" s="168" t="s">
        <v>405</v>
      </c>
      <c r="E71" s="73">
        <v>225</v>
      </c>
      <c r="F71" s="58">
        <v>4</v>
      </c>
      <c r="G71" s="17">
        <v>1</v>
      </c>
      <c r="H71" s="15">
        <f t="shared" si="4"/>
        <v>900</v>
      </c>
      <c r="I71" s="163"/>
      <c r="J71" s="42"/>
    </row>
    <row r="72" spans="1:10" s="41" customFormat="1" ht="15.6" customHeight="1" x14ac:dyDescent="0.25">
      <c r="A72" s="130" t="s">
        <v>267</v>
      </c>
      <c r="B72" s="7" t="s">
        <v>14</v>
      </c>
      <c r="C72" s="11" t="s">
        <v>360</v>
      </c>
      <c r="D72" s="29" t="s">
        <v>3</v>
      </c>
      <c r="E72" s="72">
        <v>800</v>
      </c>
      <c r="F72" s="55">
        <v>4</v>
      </c>
      <c r="G72" s="17">
        <v>8</v>
      </c>
      <c r="H72" s="15">
        <f t="shared" si="4"/>
        <v>25600</v>
      </c>
      <c r="I72" s="191" t="s">
        <v>444</v>
      </c>
      <c r="J72" s="40"/>
    </row>
    <row r="73" spans="1:10" s="41" customFormat="1" x14ac:dyDescent="0.25">
      <c r="A73" s="130" t="s">
        <v>268</v>
      </c>
      <c r="B73" s="7" t="s">
        <v>160</v>
      </c>
      <c r="C73" s="11" t="s">
        <v>361</v>
      </c>
      <c r="D73" s="29" t="s">
        <v>3</v>
      </c>
      <c r="E73" s="72">
        <v>200</v>
      </c>
      <c r="F73" s="55">
        <v>5</v>
      </c>
      <c r="G73" s="17">
        <v>8</v>
      </c>
      <c r="H73" s="15">
        <f t="shared" si="4"/>
        <v>8000</v>
      </c>
      <c r="I73" s="192"/>
      <c r="J73" s="40"/>
    </row>
    <row r="74" spans="1:10" s="41" customFormat="1" x14ac:dyDescent="0.25">
      <c r="A74" s="130" t="s">
        <v>269</v>
      </c>
      <c r="B74" s="7" t="s">
        <v>161</v>
      </c>
      <c r="C74" s="83" t="s">
        <v>383</v>
      </c>
      <c r="D74" s="29" t="s">
        <v>3</v>
      </c>
      <c r="E74" s="72">
        <v>100</v>
      </c>
      <c r="F74" s="55">
        <v>40</v>
      </c>
      <c r="G74" s="17">
        <v>4</v>
      </c>
      <c r="H74" s="15">
        <f t="shared" si="4"/>
        <v>16000</v>
      </c>
      <c r="I74" s="192"/>
      <c r="J74" s="40"/>
    </row>
    <row r="75" spans="1:10" s="41" customFormat="1" x14ac:dyDescent="0.25">
      <c r="A75" s="130" t="s">
        <v>270</v>
      </c>
      <c r="B75" s="7" t="s">
        <v>363</v>
      </c>
      <c r="C75" s="8" t="s">
        <v>362</v>
      </c>
      <c r="D75" s="29" t="s">
        <v>88</v>
      </c>
      <c r="E75" s="14">
        <v>500</v>
      </c>
      <c r="F75" s="55">
        <v>6</v>
      </c>
      <c r="G75" s="17">
        <v>1</v>
      </c>
      <c r="H75" s="15">
        <f>F75*G75*E75</f>
        <v>3000</v>
      </c>
      <c r="I75" s="192"/>
      <c r="J75" s="40"/>
    </row>
    <row r="76" spans="1:10" s="41" customFormat="1" ht="30" x14ac:dyDescent="0.25">
      <c r="A76" s="130" t="s">
        <v>271</v>
      </c>
      <c r="B76" s="7" t="s">
        <v>87</v>
      </c>
      <c r="C76" s="47" t="s">
        <v>364</v>
      </c>
      <c r="D76" s="50" t="s">
        <v>88</v>
      </c>
      <c r="E76" s="22">
        <v>600</v>
      </c>
      <c r="F76" s="55">
        <v>2</v>
      </c>
      <c r="G76" s="17">
        <v>1</v>
      </c>
      <c r="H76" s="15">
        <f>F76*G76*E76</f>
        <v>1200</v>
      </c>
      <c r="I76" s="193"/>
      <c r="J76" s="40"/>
    </row>
    <row r="77" spans="1:10" s="41" customFormat="1" x14ac:dyDescent="0.25">
      <c r="A77" s="130" t="s">
        <v>382</v>
      </c>
      <c r="B77" s="7" t="s">
        <v>74</v>
      </c>
      <c r="C77" s="11"/>
      <c r="D77" s="29" t="s">
        <v>20</v>
      </c>
      <c r="E77" s="14">
        <v>1000</v>
      </c>
      <c r="F77" s="55">
        <v>2</v>
      </c>
      <c r="G77" s="17">
        <v>12</v>
      </c>
      <c r="H77" s="15">
        <f>F77*G77*E77</f>
        <v>24000</v>
      </c>
      <c r="I77" s="9" t="s">
        <v>375</v>
      </c>
      <c r="J77" s="40">
        <v>1000</v>
      </c>
    </row>
    <row r="78" spans="1:10" s="38" customFormat="1" ht="8.4" customHeight="1" x14ac:dyDescent="0.4">
      <c r="A78" s="43"/>
      <c r="B78" s="46"/>
      <c r="C78" s="30"/>
      <c r="D78" s="30"/>
      <c r="E78" s="31"/>
      <c r="F78" s="60"/>
      <c r="G78" s="32"/>
      <c r="H78" s="33"/>
      <c r="I78" s="34"/>
      <c r="J78" s="44"/>
    </row>
    <row r="79" spans="1:10" s="41" customFormat="1" ht="17.399999999999999" x14ac:dyDescent="0.25">
      <c r="A79" s="130" t="s">
        <v>286</v>
      </c>
      <c r="B79" s="142" t="s">
        <v>78</v>
      </c>
      <c r="C79" s="12" t="s">
        <v>117</v>
      </c>
      <c r="D79" s="53" t="s">
        <v>31</v>
      </c>
      <c r="E79" s="16">
        <v>40</v>
      </c>
      <c r="F79" s="56">
        <v>20</v>
      </c>
      <c r="G79" s="17">
        <v>40</v>
      </c>
      <c r="H79" s="15">
        <f t="shared" ref="H79:H94" si="5">F79*G79*E79</f>
        <v>32000</v>
      </c>
      <c r="I79" s="9"/>
      <c r="J79" s="40">
        <v>40</v>
      </c>
    </row>
    <row r="80" spans="1:10" s="41" customFormat="1" ht="17.399999999999999" x14ac:dyDescent="0.25">
      <c r="A80" s="130" t="s">
        <v>287</v>
      </c>
      <c r="B80" s="142" t="s">
        <v>57</v>
      </c>
      <c r="C80" s="12" t="s">
        <v>80</v>
      </c>
      <c r="D80" s="53" t="s">
        <v>3</v>
      </c>
      <c r="E80" s="16">
        <v>30</v>
      </c>
      <c r="F80" s="56">
        <v>1</v>
      </c>
      <c r="G80" s="17">
        <v>40</v>
      </c>
      <c r="H80" s="15">
        <f t="shared" si="5"/>
        <v>1200</v>
      </c>
      <c r="I80" s="9"/>
      <c r="J80" s="40">
        <v>30</v>
      </c>
    </row>
    <row r="81" spans="1:10" s="41" customFormat="1" x14ac:dyDescent="0.25">
      <c r="A81" s="130" t="s">
        <v>288</v>
      </c>
      <c r="B81" s="7" t="s">
        <v>150</v>
      </c>
      <c r="C81" s="11"/>
      <c r="D81" s="29" t="s">
        <v>3</v>
      </c>
      <c r="E81" s="14">
        <v>5</v>
      </c>
      <c r="F81" s="55">
        <v>4</v>
      </c>
      <c r="G81" s="17">
        <v>40</v>
      </c>
      <c r="H81" s="15">
        <f t="shared" si="5"/>
        <v>800</v>
      </c>
      <c r="I81" s="67"/>
      <c r="J81" s="40">
        <v>5</v>
      </c>
    </row>
    <row r="82" spans="1:10" s="41" customFormat="1" x14ac:dyDescent="0.25">
      <c r="A82" s="130" t="s">
        <v>289</v>
      </c>
      <c r="B82" s="7" t="s">
        <v>148</v>
      </c>
      <c r="C82" s="11" t="s">
        <v>149</v>
      </c>
      <c r="D82" s="29" t="s">
        <v>3</v>
      </c>
      <c r="E82" s="14">
        <v>30</v>
      </c>
      <c r="F82" s="55">
        <v>1</v>
      </c>
      <c r="G82" s="17">
        <v>40</v>
      </c>
      <c r="H82" s="15">
        <f t="shared" si="5"/>
        <v>1200</v>
      </c>
      <c r="I82" s="67"/>
      <c r="J82" s="40">
        <v>30</v>
      </c>
    </row>
    <row r="83" spans="1:10" s="41" customFormat="1" x14ac:dyDescent="0.25">
      <c r="A83" s="130" t="s">
        <v>290</v>
      </c>
      <c r="B83" s="7" t="s">
        <v>27</v>
      </c>
      <c r="C83" s="11" t="s">
        <v>159</v>
      </c>
      <c r="D83" s="29" t="s">
        <v>3</v>
      </c>
      <c r="E83" s="14">
        <v>80</v>
      </c>
      <c r="F83" s="55">
        <v>1</v>
      </c>
      <c r="G83" s="17">
        <v>40</v>
      </c>
      <c r="H83" s="15">
        <f t="shared" si="5"/>
        <v>3200</v>
      </c>
      <c r="I83" s="67"/>
      <c r="J83" s="40">
        <v>80</v>
      </c>
    </row>
    <row r="84" spans="1:10" s="38" customFormat="1" ht="15.6" customHeight="1" x14ac:dyDescent="0.25">
      <c r="A84" s="130" t="s">
        <v>291</v>
      </c>
      <c r="B84" s="7" t="s">
        <v>122</v>
      </c>
      <c r="C84" s="11" t="s">
        <v>365</v>
      </c>
      <c r="D84" s="29" t="s">
        <v>131</v>
      </c>
      <c r="E84" s="64">
        <v>4</v>
      </c>
      <c r="F84" s="65">
        <v>15</v>
      </c>
      <c r="G84" s="17">
        <v>40</v>
      </c>
      <c r="H84" s="15">
        <f t="shared" si="5"/>
        <v>2400</v>
      </c>
      <c r="I84" s="85"/>
      <c r="J84" s="150"/>
    </row>
    <row r="85" spans="1:10" s="38" customFormat="1" ht="15.6" customHeight="1" x14ac:dyDescent="0.25">
      <c r="A85" s="130" t="s">
        <v>292</v>
      </c>
      <c r="B85" s="28" t="s">
        <v>124</v>
      </c>
      <c r="C85" s="78" t="s">
        <v>366</v>
      </c>
      <c r="D85" s="79" t="s">
        <v>94</v>
      </c>
      <c r="E85" s="64">
        <v>50</v>
      </c>
      <c r="F85" s="65">
        <v>1</v>
      </c>
      <c r="G85" s="17">
        <v>40</v>
      </c>
      <c r="H85" s="15">
        <f t="shared" si="5"/>
        <v>2000</v>
      </c>
      <c r="I85" s="85"/>
      <c r="J85" s="150"/>
    </row>
    <row r="86" spans="1:10" s="38" customFormat="1" ht="15.6" customHeight="1" x14ac:dyDescent="0.25">
      <c r="A86" s="130" t="s">
        <v>293</v>
      </c>
      <c r="B86" s="28" t="s">
        <v>125</v>
      </c>
      <c r="C86" s="78" t="s">
        <v>384</v>
      </c>
      <c r="D86" s="80" t="s">
        <v>128</v>
      </c>
      <c r="E86" s="64">
        <v>10</v>
      </c>
      <c r="F86" s="65">
        <v>1</v>
      </c>
      <c r="G86" s="17">
        <v>40</v>
      </c>
      <c r="H86" s="15">
        <f t="shared" si="5"/>
        <v>400</v>
      </c>
      <c r="I86" s="85"/>
      <c r="J86" s="150"/>
    </row>
    <row r="87" spans="1:10" s="38" customFormat="1" ht="15.6" customHeight="1" x14ac:dyDescent="0.25">
      <c r="A87" s="130" t="s">
        <v>294</v>
      </c>
      <c r="B87" s="28" t="s">
        <v>126</v>
      </c>
      <c r="C87" s="78" t="s">
        <v>129</v>
      </c>
      <c r="D87" s="80" t="s">
        <v>130</v>
      </c>
      <c r="E87" s="64">
        <v>5</v>
      </c>
      <c r="F87" s="65">
        <v>2</v>
      </c>
      <c r="G87" s="17">
        <v>40</v>
      </c>
      <c r="H87" s="15">
        <f t="shared" si="5"/>
        <v>400</v>
      </c>
      <c r="I87" s="85"/>
      <c r="J87" s="150"/>
    </row>
    <row r="88" spans="1:10" s="41" customFormat="1" x14ac:dyDescent="0.25">
      <c r="A88" s="130" t="s">
        <v>295</v>
      </c>
      <c r="B88" s="149" t="s">
        <v>367</v>
      </c>
      <c r="C88" s="8" t="s">
        <v>152</v>
      </c>
      <c r="D88" s="29" t="s">
        <v>88</v>
      </c>
      <c r="E88" s="14">
        <v>50</v>
      </c>
      <c r="F88" s="55">
        <v>10</v>
      </c>
      <c r="G88" s="17">
        <v>40</v>
      </c>
      <c r="H88" s="15">
        <f t="shared" si="5"/>
        <v>20000</v>
      </c>
      <c r="I88" s="85"/>
      <c r="J88" s="14"/>
    </row>
    <row r="89" spans="1:10" s="38" customFormat="1" x14ac:dyDescent="0.25">
      <c r="A89" s="130" t="s">
        <v>296</v>
      </c>
      <c r="B89" s="7" t="s">
        <v>59</v>
      </c>
      <c r="C89" s="8"/>
      <c r="D89" s="29" t="s">
        <v>60</v>
      </c>
      <c r="E89" s="72">
        <v>100</v>
      </c>
      <c r="F89" s="55">
        <v>4</v>
      </c>
      <c r="G89" s="17">
        <v>40</v>
      </c>
      <c r="H89" s="15">
        <f t="shared" si="5"/>
        <v>16000</v>
      </c>
      <c r="I89" s="169"/>
      <c r="J89" s="42"/>
    </row>
    <row r="90" spans="1:10" s="41" customFormat="1" x14ac:dyDescent="0.25">
      <c r="A90" s="130" t="s">
        <v>297</v>
      </c>
      <c r="B90" s="7" t="s">
        <v>25</v>
      </c>
      <c r="C90" s="11" t="s">
        <v>79</v>
      </c>
      <c r="D90" s="29" t="s">
        <v>11</v>
      </c>
      <c r="E90" s="14">
        <v>1.5</v>
      </c>
      <c r="F90" s="55">
        <v>100</v>
      </c>
      <c r="G90" s="17">
        <v>40</v>
      </c>
      <c r="H90" s="15">
        <f>F90*G90*E90</f>
        <v>6000</v>
      </c>
      <c r="I90" s="169"/>
      <c r="J90" s="40">
        <v>4</v>
      </c>
    </row>
    <row r="91" spans="1:10" s="41" customFormat="1" x14ac:dyDescent="0.25">
      <c r="A91" s="130" t="s">
        <v>298</v>
      </c>
      <c r="B91" s="7" t="s">
        <v>81</v>
      </c>
      <c r="C91" s="11" t="s">
        <v>137</v>
      </c>
      <c r="D91" s="29" t="s">
        <v>41</v>
      </c>
      <c r="E91" s="14">
        <v>200</v>
      </c>
      <c r="F91" s="55">
        <v>8</v>
      </c>
      <c r="G91" s="17">
        <v>40</v>
      </c>
      <c r="H91" s="15">
        <f t="shared" si="5"/>
        <v>64000</v>
      </c>
      <c r="I91" s="9"/>
      <c r="J91" s="14">
        <v>200</v>
      </c>
    </row>
    <row r="92" spans="1:10" s="41" customFormat="1" x14ac:dyDescent="0.25">
      <c r="A92" s="130" t="s">
        <v>299</v>
      </c>
      <c r="B92" s="7" t="s">
        <v>82</v>
      </c>
      <c r="C92" s="11" t="s">
        <v>137</v>
      </c>
      <c r="D92" s="29" t="s">
        <v>41</v>
      </c>
      <c r="E92" s="14">
        <v>25</v>
      </c>
      <c r="F92" s="55">
        <v>8</v>
      </c>
      <c r="G92" s="17">
        <v>40</v>
      </c>
      <c r="H92" s="15">
        <f t="shared" si="5"/>
        <v>8000</v>
      </c>
      <c r="I92" s="9"/>
      <c r="J92" s="14">
        <v>25</v>
      </c>
    </row>
    <row r="93" spans="1:10" s="38" customFormat="1" x14ac:dyDescent="0.25">
      <c r="A93" s="27" t="s">
        <v>391</v>
      </c>
      <c r="B93" s="7" t="s">
        <v>139</v>
      </c>
      <c r="C93" s="11" t="s">
        <v>97</v>
      </c>
      <c r="D93" s="29" t="s">
        <v>0</v>
      </c>
      <c r="E93" s="14">
        <v>2000</v>
      </c>
      <c r="F93" s="55">
        <v>1</v>
      </c>
      <c r="G93" s="17">
        <v>40</v>
      </c>
      <c r="H93" s="15">
        <f>F93*G93*E93</f>
        <v>80000</v>
      </c>
      <c r="I93" s="167"/>
      <c r="J93" s="136">
        <v>2000</v>
      </c>
    </row>
    <row r="94" spans="1:10" s="38" customFormat="1" ht="28.95" customHeight="1" x14ac:dyDescent="0.25">
      <c r="A94" s="130" t="s">
        <v>300</v>
      </c>
      <c r="B94" s="7" t="s">
        <v>68</v>
      </c>
      <c r="C94" s="11"/>
      <c r="D94" s="29" t="s">
        <v>6</v>
      </c>
      <c r="E94" s="14">
        <v>1000</v>
      </c>
      <c r="F94" s="55">
        <v>4</v>
      </c>
      <c r="G94" s="17">
        <v>40</v>
      </c>
      <c r="H94" s="15">
        <f t="shared" si="5"/>
        <v>160000</v>
      </c>
      <c r="I94" s="9" t="s">
        <v>368</v>
      </c>
      <c r="J94" s="63">
        <v>1000</v>
      </c>
    </row>
    <row r="95" spans="1:10" s="38" customFormat="1" ht="10.8" customHeight="1" x14ac:dyDescent="0.4">
      <c r="A95" s="43"/>
      <c r="B95" s="46"/>
      <c r="C95" s="30"/>
      <c r="D95" s="30"/>
      <c r="E95" s="31"/>
      <c r="F95" s="60"/>
      <c r="G95" s="32"/>
      <c r="H95" s="33"/>
      <c r="I95" s="34"/>
      <c r="J95" s="44"/>
    </row>
    <row r="96" spans="1:10" s="41" customFormat="1" x14ac:dyDescent="0.25">
      <c r="A96" s="27" t="s">
        <v>301</v>
      </c>
      <c r="B96" s="7" t="s">
        <v>30</v>
      </c>
      <c r="C96" s="11"/>
      <c r="D96" s="29" t="s">
        <v>31</v>
      </c>
      <c r="E96" s="14">
        <v>40</v>
      </c>
      <c r="F96" s="55">
        <v>2</v>
      </c>
      <c r="G96" s="17">
        <v>100</v>
      </c>
      <c r="H96" s="15">
        <f t="shared" ref="H96:H109" si="6">F96*G96*E96</f>
        <v>8000</v>
      </c>
      <c r="I96" s="191" t="s">
        <v>445</v>
      </c>
      <c r="J96" s="40"/>
    </row>
    <row r="97" spans="1:10" s="41" customFormat="1" x14ac:dyDescent="0.25">
      <c r="A97" s="27" t="s">
        <v>302</v>
      </c>
      <c r="B97" s="7" t="s">
        <v>147</v>
      </c>
      <c r="C97" s="11" t="s">
        <v>170</v>
      </c>
      <c r="D97" s="29" t="s">
        <v>38</v>
      </c>
      <c r="E97" s="14">
        <v>40</v>
      </c>
      <c r="F97" s="55">
        <v>3</v>
      </c>
      <c r="G97" s="17">
        <v>100</v>
      </c>
      <c r="H97" s="15">
        <f t="shared" si="6"/>
        <v>12000</v>
      </c>
      <c r="I97" s="192"/>
      <c r="J97" s="40"/>
    </row>
    <row r="98" spans="1:10" s="41" customFormat="1" x14ac:dyDescent="0.25">
      <c r="A98" s="27" t="s">
        <v>303</v>
      </c>
      <c r="B98" s="7" t="s">
        <v>168</v>
      </c>
      <c r="C98" s="11"/>
      <c r="D98" s="29" t="s">
        <v>171</v>
      </c>
      <c r="E98" s="14">
        <v>0.5</v>
      </c>
      <c r="F98" s="55">
        <v>200</v>
      </c>
      <c r="G98" s="17">
        <v>100</v>
      </c>
      <c r="H98" s="15">
        <f t="shared" si="6"/>
        <v>10000</v>
      </c>
      <c r="I98" s="192"/>
      <c r="J98" s="40"/>
    </row>
    <row r="99" spans="1:10" s="41" customFormat="1" x14ac:dyDescent="0.25">
      <c r="A99" s="27" t="s">
        <v>304</v>
      </c>
      <c r="B99" s="7" t="s">
        <v>169</v>
      </c>
      <c r="C99" s="11"/>
      <c r="D99" s="29" t="s">
        <v>171</v>
      </c>
      <c r="E99" s="14">
        <v>0.5</v>
      </c>
      <c r="F99" s="55">
        <v>200</v>
      </c>
      <c r="G99" s="17">
        <v>100</v>
      </c>
      <c r="H99" s="15">
        <f t="shared" si="6"/>
        <v>10000</v>
      </c>
      <c r="I99" s="193"/>
      <c r="J99" s="40"/>
    </row>
    <row r="100" spans="1:10" s="41" customFormat="1" x14ac:dyDescent="0.25">
      <c r="A100" s="27" t="s">
        <v>305</v>
      </c>
      <c r="B100" s="7" t="s">
        <v>83</v>
      </c>
      <c r="C100" s="11" t="s">
        <v>162</v>
      </c>
      <c r="D100" s="29" t="s">
        <v>3</v>
      </c>
      <c r="E100" s="14">
        <v>150</v>
      </c>
      <c r="F100" s="55">
        <v>2</v>
      </c>
      <c r="G100" s="17">
        <v>100</v>
      </c>
      <c r="H100" s="15">
        <f t="shared" si="6"/>
        <v>30000</v>
      </c>
      <c r="I100" s="9"/>
      <c r="J100" s="40">
        <v>150</v>
      </c>
    </row>
    <row r="101" spans="1:10" s="41" customFormat="1" x14ac:dyDescent="0.25">
      <c r="A101" s="27" t="s">
        <v>306</v>
      </c>
      <c r="B101" s="7" t="s">
        <v>12</v>
      </c>
      <c r="C101" s="11"/>
      <c r="D101" s="29" t="s">
        <v>13</v>
      </c>
      <c r="E101" s="14">
        <v>40</v>
      </c>
      <c r="F101" s="55">
        <v>3</v>
      </c>
      <c r="G101" s="17">
        <v>100</v>
      </c>
      <c r="H101" s="15">
        <f t="shared" si="6"/>
        <v>12000</v>
      </c>
      <c r="I101" s="169"/>
      <c r="J101" s="40"/>
    </row>
    <row r="102" spans="1:10" s="41" customFormat="1" x14ac:dyDescent="0.25">
      <c r="A102" s="27" t="s">
        <v>307</v>
      </c>
      <c r="B102" s="11" t="s">
        <v>77</v>
      </c>
      <c r="C102" s="22" t="s">
        <v>40</v>
      </c>
      <c r="D102" s="50" t="s">
        <v>31</v>
      </c>
      <c r="E102" s="14">
        <v>35</v>
      </c>
      <c r="F102" s="55">
        <v>2</v>
      </c>
      <c r="G102" s="17">
        <v>100</v>
      </c>
      <c r="H102" s="15">
        <f t="shared" si="6"/>
        <v>7000</v>
      </c>
      <c r="I102" s="169"/>
      <c r="J102" s="40"/>
    </row>
    <row r="103" spans="1:10" s="41" customFormat="1" x14ac:dyDescent="0.25">
      <c r="A103" s="27" t="s">
        <v>308</v>
      </c>
      <c r="B103" s="7" t="s">
        <v>116</v>
      </c>
      <c r="C103" s="11" t="s">
        <v>155</v>
      </c>
      <c r="D103" s="29" t="s">
        <v>3</v>
      </c>
      <c r="E103" s="14">
        <v>380</v>
      </c>
      <c r="F103" s="55">
        <v>1</v>
      </c>
      <c r="G103" s="17">
        <v>100</v>
      </c>
      <c r="H103" s="15">
        <f t="shared" si="6"/>
        <v>38000</v>
      </c>
      <c r="I103" s="169"/>
      <c r="J103" s="40"/>
    </row>
    <row r="104" spans="1:10" s="41" customFormat="1" ht="30" customHeight="1" x14ac:dyDescent="0.25">
      <c r="A104" s="27" t="s">
        <v>309</v>
      </c>
      <c r="B104" s="7" t="s">
        <v>369</v>
      </c>
      <c r="C104" s="11" t="s">
        <v>371</v>
      </c>
      <c r="D104" s="29" t="s">
        <v>92</v>
      </c>
      <c r="E104" s="64">
        <v>200</v>
      </c>
      <c r="F104" s="65">
        <v>6</v>
      </c>
      <c r="G104" s="17">
        <v>100</v>
      </c>
      <c r="H104" s="15">
        <f t="shared" si="6"/>
        <v>120000</v>
      </c>
      <c r="I104" s="85"/>
      <c r="J104" s="64"/>
    </row>
    <row r="105" spans="1:10" s="41" customFormat="1" x14ac:dyDescent="0.25">
      <c r="A105" s="27" t="s">
        <v>310</v>
      </c>
      <c r="B105" s="7" t="s">
        <v>370</v>
      </c>
      <c r="C105" s="11" t="s">
        <v>397</v>
      </c>
      <c r="D105" s="29" t="s">
        <v>130</v>
      </c>
      <c r="E105" s="64">
        <v>20</v>
      </c>
      <c r="F105" s="65">
        <v>6</v>
      </c>
      <c r="G105" s="17">
        <v>100</v>
      </c>
      <c r="H105" s="15">
        <f t="shared" si="6"/>
        <v>12000</v>
      </c>
      <c r="I105" s="85"/>
      <c r="J105" s="64"/>
    </row>
    <row r="106" spans="1:10" s="41" customFormat="1" ht="30" x14ac:dyDescent="0.25">
      <c r="A106" s="27" t="s">
        <v>311</v>
      </c>
      <c r="B106" s="7" t="s">
        <v>89</v>
      </c>
      <c r="C106" s="11" t="s">
        <v>393</v>
      </c>
      <c r="D106" s="29" t="s">
        <v>93</v>
      </c>
      <c r="E106" s="64">
        <v>150</v>
      </c>
      <c r="F106" s="65">
        <v>3</v>
      </c>
      <c r="G106" s="17">
        <v>100</v>
      </c>
      <c r="H106" s="15">
        <f t="shared" si="6"/>
        <v>45000</v>
      </c>
      <c r="I106" s="85"/>
      <c r="J106" s="64"/>
    </row>
    <row r="107" spans="1:10" s="41" customFormat="1" x14ac:dyDescent="0.25">
      <c r="A107" s="27" t="s">
        <v>312</v>
      </c>
      <c r="B107" s="7" t="s">
        <v>372</v>
      </c>
      <c r="C107" s="11" t="s">
        <v>90</v>
      </c>
      <c r="D107" s="29" t="s">
        <v>94</v>
      </c>
      <c r="E107" s="64">
        <v>100</v>
      </c>
      <c r="F107" s="65">
        <v>2</v>
      </c>
      <c r="G107" s="17">
        <v>100</v>
      </c>
      <c r="H107" s="15">
        <f t="shared" si="6"/>
        <v>20000</v>
      </c>
      <c r="I107" s="85"/>
      <c r="J107" s="64"/>
    </row>
    <row r="108" spans="1:10" s="41" customFormat="1" x14ac:dyDescent="0.25">
      <c r="A108" s="27" t="s">
        <v>313</v>
      </c>
      <c r="B108" s="7" t="s">
        <v>91</v>
      </c>
      <c r="C108" s="11" t="s">
        <v>396</v>
      </c>
      <c r="D108" s="29" t="s">
        <v>95</v>
      </c>
      <c r="E108" s="64">
        <v>80</v>
      </c>
      <c r="F108" s="65">
        <v>6</v>
      </c>
      <c r="G108" s="17">
        <v>100</v>
      </c>
      <c r="H108" s="15">
        <f t="shared" si="6"/>
        <v>48000</v>
      </c>
      <c r="I108" s="85"/>
      <c r="J108" s="64"/>
    </row>
    <row r="109" spans="1:10" s="41" customFormat="1" x14ac:dyDescent="0.25">
      <c r="A109" s="27" t="s">
        <v>389</v>
      </c>
      <c r="B109" s="7" t="s">
        <v>386</v>
      </c>
      <c r="C109" s="11" t="s">
        <v>394</v>
      </c>
      <c r="D109" s="29" t="s">
        <v>95</v>
      </c>
      <c r="E109" s="64">
        <v>50</v>
      </c>
      <c r="F109" s="65">
        <v>4</v>
      </c>
      <c r="G109" s="17">
        <v>100</v>
      </c>
      <c r="H109" s="15">
        <f t="shared" si="6"/>
        <v>20000</v>
      </c>
      <c r="I109" s="169"/>
      <c r="J109" s="64"/>
    </row>
    <row r="110" spans="1:10" s="102" customFormat="1" ht="16.5" customHeight="1" x14ac:dyDescent="0.3">
      <c r="A110" s="184" t="s">
        <v>210</v>
      </c>
      <c r="B110" s="185"/>
      <c r="C110" s="185"/>
      <c r="D110" s="185"/>
      <c r="E110" s="186"/>
      <c r="F110" s="119"/>
      <c r="G110" s="131"/>
      <c r="H110" s="113">
        <f>SUM(H51:H109)</f>
        <v>933674</v>
      </c>
      <c r="I110" s="107"/>
      <c r="J110" s="108"/>
    </row>
    <row r="111" spans="1:10" s="41" customFormat="1" ht="17.399999999999999" x14ac:dyDescent="0.4">
      <c r="A111" s="130"/>
      <c r="B111" s="7"/>
      <c r="C111" s="11"/>
      <c r="D111" s="29"/>
      <c r="E111" s="152"/>
      <c r="F111" s="55"/>
      <c r="G111" s="120"/>
      <c r="H111" s="81"/>
      <c r="I111" s="67"/>
      <c r="J111" s="40"/>
    </row>
    <row r="112" spans="1:10" s="38" customFormat="1" ht="34.799999999999997" customHeight="1" x14ac:dyDescent="0.25">
      <c r="A112" s="39" t="s">
        <v>314</v>
      </c>
      <c r="B112" s="194" t="s">
        <v>326</v>
      </c>
      <c r="C112" s="196"/>
      <c r="D112" s="23"/>
      <c r="E112" s="23"/>
      <c r="F112" s="57"/>
      <c r="G112" s="23"/>
      <c r="H112" s="23"/>
      <c r="I112" s="23"/>
      <c r="J112" s="23"/>
    </row>
    <row r="113" spans="1:10" s="10" customFormat="1" ht="15" x14ac:dyDescent="0.25">
      <c r="A113" s="27" t="s">
        <v>315</v>
      </c>
      <c r="B113" s="129" t="s">
        <v>66</v>
      </c>
      <c r="C113" s="11" t="s">
        <v>233</v>
      </c>
      <c r="D113" s="123" t="s">
        <v>0</v>
      </c>
      <c r="E113" s="14">
        <v>400</v>
      </c>
      <c r="F113" s="55">
        <v>4</v>
      </c>
      <c r="G113" s="17">
        <v>100</v>
      </c>
      <c r="H113" s="15">
        <f t="shared" ref="H113:H115" si="7">F113*G113*E113</f>
        <v>160000</v>
      </c>
      <c r="I113" s="9"/>
      <c r="J113" s="136">
        <v>400</v>
      </c>
    </row>
    <row r="114" spans="1:10" s="38" customFormat="1" x14ac:dyDescent="0.25">
      <c r="A114" s="27" t="s">
        <v>316</v>
      </c>
      <c r="B114" s="129" t="s">
        <v>158</v>
      </c>
      <c r="C114" s="135" t="s">
        <v>157</v>
      </c>
      <c r="D114" s="123" t="s">
        <v>0</v>
      </c>
      <c r="E114" s="136">
        <v>400</v>
      </c>
      <c r="F114" s="137">
        <v>1</v>
      </c>
      <c r="G114" s="17">
        <v>100</v>
      </c>
      <c r="H114" s="15">
        <f t="shared" si="7"/>
        <v>40000</v>
      </c>
      <c r="I114" s="9"/>
      <c r="J114" s="136">
        <v>600</v>
      </c>
    </row>
    <row r="115" spans="1:10" s="38" customFormat="1" x14ac:dyDescent="0.25">
      <c r="A115" s="27" t="s">
        <v>317</v>
      </c>
      <c r="B115" s="129" t="s">
        <v>156</v>
      </c>
      <c r="C115" s="135" t="s">
        <v>132</v>
      </c>
      <c r="D115" s="123" t="s">
        <v>0</v>
      </c>
      <c r="E115" s="136">
        <v>300</v>
      </c>
      <c r="F115" s="137">
        <v>4</v>
      </c>
      <c r="G115" s="17">
        <v>100</v>
      </c>
      <c r="H115" s="15">
        <f t="shared" si="7"/>
        <v>120000</v>
      </c>
      <c r="I115" s="142"/>
      <c r="J115" s="63">
        <v>300</v>
      </c>
    </row>
    <row r="116" spans="1:10" s="102" customFormat="1" ht="16.5" customHeight="1" x14ac:dyDescent="0.3">
      <c r="A116" s="184" t="s">
        <v>210</v>
      </c>
      <c r="B116" s="185"/>
      <c r="C116" s="185"/>
      <c r="D116" s="185"/>
      <c r="E116" s="186"/>
      <c r="F116" s="119"/>
      <c r="G116" s="131"/>
      <c r="H116" s="113">
        <f>SUM(H113:H115)</f>
        <v>320000</v>
      </c>
      <c r="I116" s="107"/>
      <c r="J116" s="108"/>
    </row>
    <row r="117" spans="1:10" s="38" customFormat="1" ht="20.399999999999999" x14ac:dyDescent="0.4">
      <c r="A117" s="43">
        <v>9</v>
      </c>
      <c r="B117" s="46" t="s">
        <v>336</v>
      </c>
      <c r="C117" s="30"/>
      <c r="D117" s="30"/>
      <c r="E117" s="31"/>
      <c r="F117" s="60"/>
      <c r="G117" s="32"/>
      <c r="H117" s="33"/>
      <c r="I117" s="34"/>
      <c r="J117" s="44"/>
    </row>
    <row r="118" spans="1:10" s="41" customFormat="1" x14ac:dyDescent="0.25">
      <c r="A118" s="130" t="s">
        <v>318</v>
      </c>
      <c r="B118" s="7" t="s">
        <v>50</v>
      </c>
      <c r="C118" s="11" t="s">
        <v>75</v>
      </c>
      <c r="D118" s="29" t="s">
        <v>51</v>
      </c>
      <c r="E118" s="14">
        <v>150</v>
      </c>
      <c r="F118" s="55">
        <v>30</v>
      </c>
      <c r="G118" s="17">
        <v>4</v>
      </c>
      <c r="H118" s="15">
        <f t="shared" ref="H118:H128" si="8">F118*G118*E118</f>
        <v>18000</v>
      </c>
      <c r="I118" s="67"/>
      <c r="J118" s="40">
        <v>150</v>
      </c>
    </row>
    <row r="119" spans="1:10" s="41" customFormat="1" x14ac:dyDescent="0.25">
      <c r="A119" s="130" t="s">
        <v>319</v>
      </c>
      <c r="B119" s="7" t="s">
        <v>28</v>
      </c>
      <c r="C119" s="11" t="s">
        <v>36</v>
      </c>
      <c r="D119" s="29" t="s">
        <v>37</v>
      </c>
      <c r="E119" s="14">
        <v>50</v>
      </c>
      <c r="F119" s="55">
        <v>24</v>
      </c>
      <c r="G119" s="17">
        <v>4</v>
      </c>
      <c r="H119" s="15">
        <f t="shared" si="8"/>
        <v>4800</v>
      </c>
      <c r="I119" s="67"/>
      <c r="J119" s="40">
        <v>50</v>
      </c>
    </row>
    <row r="120" spans="1:10" s="41" customFormat="1" x14ac:dyDescent="0.25">
      <c r="A120" s="130" t="s">
        <v>320</v>
      </c>
      <c r="B120" s="7" t="s">
        <v>52</v>
      </c>
      <c r="C120" s="11" t="s">
        <v>76</v>
      </c>
      <c r="D120" s="29" t="s">
        <v>37</v>
      </c>
      <c r="E120" s="14">
        <v>150</v>
      </c>
      <c r="F120" s="55">
        <v>40</v>
      </c>
      <c r="G120" s="17">
        <v>4</v>
      </c>
      <c r="H120" s="15">
        <f t="shared" si="8"/>
        <v>24000</v>
      </c>
      <c r="I120" s="67"/>
      <c r="J120" s="40">
        <v>150</v>
      </c>
    </row>
    <row r="121" spans="1:10" s="41" customFormat="1" ht="30" x14ac:dyDescent="0.25">
      <c r="A121" s="130" t="s">
        <v>321</v>
      </c>
      <c r="B121" s="7" t="s">
        <v>39</v>
      </c>
      <c r="C121" s="11" t="s">
        <v>96</v>
      </c>
      <c r="D121" s="29" t="s">
        <v>24</v>
      </c>
      <c r="E121" s="14">
        <v>5000</v>
      </c>
      <c r="F121" s="55">
        <v>1</v>
      </c>
      <c r="G121" s="17">
        <v>4</v>
      </c>
      <c r="H121" s="15">
        <f t="shared" si="8"/>
        <v>20000</v>
      </c>
      <c r="I121" s="67"/>
      <c r="J121" s="40"/>
    </row>
    <row r="122" spans="1:10" s="38" customFormat="1" x14ac:dyDescent="0.25">
      <c r="A122" s="130" t="s">
        <v>272</v>
      </c>
      <c r="B122" s="28" t="s">
        <v>64</v>
      </c>
      <c r="C122" s="48" t="s">
        <v>373</v>
      </c>
      <c r="D122" s="51" t="s">
        <v>3</v>
      </c>
      <c r="E122" s="47">
        <v>140</v>
      </c>
      <c r="F122" s="59">
        <v>6</v>
      </c>
      <c r="G122" s="120">
        <v>4</v>
      </c>
      <c r="H122" s="121">
        <f t="shared" si="8"/>
        <v>3360</v>
      </c>
      <c r="I122" s="9" t="s">
        <v>374</v>
      </c>
      <c r="J122" s="42"/>
    </row>
    <row r="123" spans="1:10" s="41" customFormat="1" ht="28.95" customHeight="1" x14ac:dyDescent="0.25">
      <c r="A123" s="130" t="s">
        <v>273</v>
      </c>
      <c r="B123" s="7" t="s">
        <v>8</v>
      </c>
      <c r="C123" s="11" t="s">
        <v>9</v>
      </c>
      <c r="D123" s="82" t="s">
        <v>1</v>
      </c>
      <c r="E123" s="14">
        <v>550</v>
      </c>
      <c r="F123" s="55">
        <v>4</v>
      </c>
      <c r="G123" s="17">
        <v>4</v>
      </c>
      <c r="H123" s="15">
        <f t="shared" si="8"/>
        <v>8800</v>
      </c>
      <c r="I123" s="9" t="s">
        <v>7</v>
      </c>
      <c r="J123" s="14">
        <v>550</v>
      </c>
    </row>
    <row r="124" spans="1:10" s="41" customFormat="1" ht="17.399999999999999" x14ac:dyDescent="0.25">
      <c r="A124" s="130" t="s">
        <v>274</v>
      </c>
      <c r="B124" s="7" t="s">
        <v>55</v>
      </c>
      <c r="C124" s="11" t="s">
        <v>84</v>
      </c>
      <c r="D124" s="52" t="s">
        <v>24</v>
      </c>
      <c r="E124" s="14">
        <v>600</v>
      </c>
      <c r="F124" s="55">
        <v>1</v>
      </c>
      <c r="G124" s="17">
        <v>4</v>
      </c>
      <c r="H124" s="15">
        <f t="shared" si="8"/>
        <v>2400</v>
      </c>
      <c r="I124" s="9" t="s">
        <v>18</v>
      </c>
      <c r="J124" s="14">
        <v>600</v>
      </c>
    </row>
    <row r="125" spans="1:10" s="41" customFormat="1" x14ac:dyDescent="0.25">
      <c r="A125" s="130" t="s">
        <v>275</v>
      </c>
      <c r="B125" s="7" t="s">
        <v>10</v>
      </c>
      <c r="C125" s="11" t="s">
        <v>79</v>
      </c>
      <c r="D125" s="29" t="s">
        <v>11</v>
      </c>
      <c r="E125" s="14">
        <v>1.5</v>
      </c>
      <c r="F125" s="55">
        <v>200</v>
      </c>
      <c r="G125" s="17">
        <v>4</v>
      </c>
      <c r="H125" s="15">
        <f>F125*G125*E125</f>
        <v>1200</v>
      </c>
      <c r="I125" s="9"/>
      <c r="J125" s="40">
        <v>1.5</v>
      </c>
    </row>
    <row r="126" spans="1:10" s="41" customFormat="1" x14ac:dyDescent="0.25">
      <c r="A126" s="130" t="s">
        <v>276</v>
      </c>
      <c r="B126" s="7" t="s">
        <v>153</v>
      </c>
      <c r="C126" s="11"/>
      <c r="D126" s="29" t="s">
        <v>3</v>
      </c>
      <c r="E126" s="14">
        <v>5</v>
      </c>
      <c r="F126" s="55">
        <v>10</v>
      </c>
      <c r="G126" s="17">
        <v>4</v>
      </c>
      <c r="H126" s="15">
        <f>F126*G126*E126</f>
        <v>200</v>
      </c>
      <c r="I126" s="9"/>
      <c r="J126" s="40"/>
    </row>
    <row r="127" spans="1:10" s="41" customFormat="1" x14ac:dyDescent="0.25">
      <c r="A127" s="130" t="s">
        <v>277</v>
      </c>
      <c r="B127" s="7" t="s">
        <v>4</v>
      </c>
      <c r="C127" s="11"/>
      <c r="D127" s="62" t="s">
        <v>2</v>
      </c>
      <c r="E127" s="14">
        <v>35</v>
      </c>
      <c r="F127" s="55">
        <v>3</v>
      </c>
      <c r="G127" s="17">
        <v>4</v>
      </c>
      <c r="H127" s="15">
        <f>F127*G127*E127</f>
        <v>420</v>
      </c>
      <c r="I127" s="67"/>
      <c r="J127" s="40"/>
    </row>
    <row r="128" spans="1:10" s="41" customFormat="1" x14ac:dyDescent="0.25">
      <c r="A128" s="130" t="s">
        <v>278</v>
      </c>
      <c r="B128" s="7" t="s">
        <v>53</v>
      </c>
      <c r="C128" s="11" t="s">
        <v>54</v>
      </c>
      <c r="D128" s="29" t="s">
        <v>24</v>
      </c>
      <c r="E128" s="14">
        <v>300</v>
      </c>
      <c r="F128" s="55">
        <v>1</v>
      </c>
      <c r="G128" s="120">
        <v>4</v>
      </c>
      <c r="H128" s="15">
        <f t="shared" si="8"/>
        <v>1200</v>
      </c>
      <c r="I128" s="67"/>
      <c r="J128" s="40"/>
    </row>
    <row r="129" spans="1:10" s="38" customFormat="1" x14ac:dyDescent="0.25">
      <c r="A129" s="130" t="s">
        <v>279</v>
      </c>
      <c r="B129" s="129" t="s">
        <v>133</v>
      </c>
      <c r="C129" s="135"/>
      <c r="D129" s="123" t="s">
        <v>24</v>
      </c>
      <c r="E129" s="150">
        <v>2500</v>
      </c>
      <c r="F129" s="151">
        <v>1</v>
      </c>
      <c r="G129" s="17">
        <v>4</v>
      </c>
      <c r="H129" s="15">
        <f>F129*G129*E129</f>
        <v>10000</v>
      </c>
      <c r="I129" s="9" t="s">
        <v>379</v>
      </c>
      <c r="J129" s="150"/>
    </row>
    <row r="130" spans="1:10" s="41" customFormat="1" x14ac:dyDescent="0.25">
      <c r="A130" s="130" t="s">
        <v>280</v>
      </c>
      <c r="B130" s="7" t="s">
        <v>74</v>
      </c>
      <c r="C130" s="11"/>
      <c r="D130" s="29" t="s">
        <v>20</v>
      </c>
      <c r="E130" s="14">
        <v>1000</v>
      </c>
      <c r="F130" s="55">
        <v>4</v>
      </c>
      <c r="G130" s="17">
        <v>4</v>
      </c>
      <c r="H130" s="15">
        <f>F130*G130*E130</f>
        <v>16000</v>
      </c>
      <c r="I130" s="67" t="s">
        <v>375</v>
      </c>
      <c r="J130" s="40">
        <v>1000</v>
      </c>
    </row>
    <row r="131" spans="1:10" s="102" customFormat="1" ht="16.5" customHeight="1" x14ac:dyDescent="0.3">
      <c r="A131" s="184" t="s">
        <v>210</v>
      </c>
      <c r="B131" s="185"/>
      <c r="C131" s="185"/>
      <c r="D131" s="185"/>
      <c r="E131" s="186"/>
      <c r="F131" s="119"/>
      <c r="G131" s="131"/>
      <c r="H131" s="113">
        <f>SUM(H118:H130)</f>
        <v>110380</v>
      </c>
      <c r="I131" s="107"/>
      <c r="J131" s="108"/>
    </row>
    <row r="132" spans="1:10" s="38" customFormat="1" ht="34.799999999999997" customHeight="1" x14ac:dyDescent="0.25">
      <c r="A132" s="39" t="s">
        <v>189</v>
      </c>
      <c r="B132" s="194" t="s">
        <v>325</v>
      </c>
      <c r="C132" s="196"/>
      <c r="D132" s="23"/>
      <c r="E132" s="23"/>
      <c r="F132" s="57"/>
      <c r="G132" s="23"/>
      <c r="H132" s="23"/>
      <c r="I132" s="23"/>
      <c r="J132" s="23"/>
    </row>
    <row r="133" spans="1:10" s="41" customFormat="1" x14ac:dyDescent="0.25">
      <c r="A133" s="130" t="s">
        <v>196</v>
      </c>
      <c r="B133" s="7" t="s">
        <v>111</v>
      </c>
      <c r="C133" s="11" t="s">
        <v>97</v>
      </c>
      <c r="D133" s="50" t="s">
        <v>41</v>
      </c>
      <c r="E133" s="14">
        <v>1500</v>
      </c>
      <c r="F133" s="55">
        <v>1</v>
      </c>
      <c r="G133" s="17">
        <v>4</v>
      </c>
      <c r="H133" s="15">
        <f t="shared" ref="H133:H138" si="9">F133*G133*E133</f>
        <v>6000</v>
      </c>
      <c r="I133" s="197" t="s">
        <v>441</v>
      </c>
      <c r="J133" s="40"/>
    </row>
    <row r="134" spans="1:10" s="38" customFormat="1" x14ac:dyDescent="0.25">
      <c r="A134" s="130" t="s">
        <v>197</v>
      </c>
      <c r="B134" s="129" t="s">
        <v>139</v>
      </c>
      <c r="C134" s="11" t="s">
        <v>97</v>
      </c>
      <c r="D134" s="29" t="s">
        <v>0</v>
      </c>
      <c r="E134" s="14">
        <v>2000</v>
      </c>
      <c r="F134" s="55">
        <v>1</v>
      </c>
      <c r="G134" s="17">
        <v>4</v>
      </c>
      <c r="H134" s="15">
        <f t="shared" si="9"/>
        <v>8000</v>
      </c>
      <c r="I134" s="198"/>
      <c r="J134" s="136">
        <v>2000</v>
      </c>
    </row>
    <row r="135" spans="1:10" s="38" customFormat="1" x14ac:dyDescent="0.25">
      <c r="A135" s="130" t="s">
        <v>198</v>
      </c>
      <c r="B135" s="129" t="s">
        <v>138</v>
      </c>
      <c r="C135" s="11" t="s">
        <v>97</v>
      </c>
      <c r="D135" s="29" t="s">
        <v>0</v>
      </c>
      <c r="E135" s="64">
        <v>2000</v>
      </c>
      <c r="F135" s="65">
        <v>1</v>
      </c>
      <c r="G135" s="17">
        <v>4</v>
      </c>
      <c r="H135" s="15">
        <f t="shared" si="9"/>
        <v>8000</v>
      </c>
      <c r="I135" s="198"/>
      <c r="J135" s="150">
        <v>2000</v>
      </c>
    </row>
    <row r="136" spans="1:10" s="41" customFormat="1" x14ac:dyDescent="0.25">
      <c r="A136" s="130" t="s">
        <v>199</v>
      </c>
      <c r="B136" s="129" t="s">
        <v>35</v>
      </c>
      <c r="C136" s="11" t="s">
        <v>97</v>
      </c>
      <c r="D136" s="29" t="s">
        <v>0</v>
      </c>
      <c r="E136" s="14">
        <v>400</v>
      </c>
      <c r="F136" s="55">
        <v>1</v>
      </c>
      <c r="G136" s="17">
        <v>4</v>
      </c>
      <c r="H136" s="15">
        <f t="shared" si="9"/>
        <v>1600</v>
      </c>
      <c r="I136" s="199"/>
      <c r="J136" s="40">
        <v>400</v>
      </c>
    </row>
    <row r="137" spans="1:10" s="41" customFormat="1" x14ac:dyDescent="0.25">
      <c r="A137" s="130" t="s">
        <v>200</v>
      </c>
      <c r="B137" s="28" t="s">
        <v>85</v>
      </c>
      <c r="C137" s="22" t="s">
        <v>166</v>
      </c>
      <c r="D137" s="50" t="s">
        <v>41</v>
      </c>
      <c r="E137" s="22">
        <v>200</v>
      </c>
      <c r="F137" s="61">
        <v>8</v>
      </c>
      <c r="G137" s="17">
        <v>4</v>
      </c>
      <c r="H137" s="15">
        <f t="shared" si="9"/>
        <v>6400</v>
      </c>
      <c r="I137" s="67"/>
      <c r="J137" s="40">
        <v>200</v>
      </c>
    </row>
    <row r="138" spans="1:10" s="41" customFormat="1" x14ac:dyDescent="0.25">
      <c r="A138" s="130" t="s">
        <v>201</v>
      </c>
      <c r="B138" s="28" t="s">
        <v>82</v>
      </c>
      <c r="C138" s="22" t="s">
        <v>166</v>
      </c>
      <c r="D138" s="50" t="s">
        <v>41</v>
      </c>
      <c r="E138" s="22">
        <v>25</v>
      </c>
      <c r="F138" s="61">
        <v>8</v>
      </c>
      <c r="G138" s="17">
        <v>4</v>
      </c>
      <c r="H138" s="15">
        <f t="shared" si="9"/>
        <v>800</v>
      </c>
      <c r="I138" s="67"/>
      <c r="J138" s="40">
        <v>25</v>
      </c>
    </row>
    <row r="139" spans="1:10" s="102" customFormat="1" ht="16.5" customHeight="1" x14ac:dyDescent="0.3">
      <c r="A139" s="184" t="s">
        <v>210</v>
      </c>
      <c r="B139" s="185"/>
      <c r="C139" s="185"/>
      <c r="D139" s="185"/>
      <c r="E139" s="186"/>
      <c r="F139" s="119"/>
      <c r="G139" s="131"/>
      <c r="H139" s="113">
        <f>SUM(H133:H138)</f>
        <v>30800</v>
      </c>
      <c r="I139" s="107"/>
      <c r="J139" s="108"/>
    </row>
    <row r="140" spans="1:10" s="38" customFormat="1" ht="20.399999999999999" x14ac:dyDescent="0.4">
      <c r="A140" s="43">
        <v>11</v>
      </c>
      <c r="B140" s="46" t="s">
        <v>324</v>
      </c>
      <c r="C140" s="30"/>
      <c r="D140" s="30"/>
      <c r="E140" s="31"/>
      <c r="F140" s="60"/>
      <c r="G140" s="32"/>
      <c r="H140" s="33"/>
      <c r="I140" s="34"/>
      <c r="J140" s="44"/>
    </row>
    <row r="141" spans="1:10" s="41" customFormat="1" x14ac:dyDescent="0.25">
      <c r="A141" s="130" t="s">
        <v>202</v>
      </c>
      <c r="B141" s="129" t="s">
        <v>143</v>
      </c>
      <c r="C141" s="129" t="s">
        <v>144</v>
      </c>
      <c r="D141" s="123" t="s">
        <v>15</v>
      </c>
      <c r="E141" s="136">
        <v>539</v>
      </c>
      <c r="F141" s="137">
        <v>8</v>
      </c>
      <c r="G141" s="120">
        <v>2</v>
      </c>
      <c r="H141" s="121">
        <f t="shared" ref="H141:H149" si="10">F141*G141*E141</f>
        <v>8624</v>
      </c>
      <c r="I141" s="67"/>
      <c r="J141" s="136">
        <v>540</v>
      </c>
    </row>
    <row r="142" spans="1:10" s="41" customFormat="1" x14ac:dyDescent="0.25">
      <c r="A142" s="200" t="s">
        <v>203</v>
      </c>
      <c r="B142" s="202" t="s">
        <v>99</v>
      </c>
      <c r="C142" s="154" t="s">
        <v>141</v>
      </c>
      <c r="D142" s="123" t="s">
        <v>15</v>
      </c>
      <c r="E142" s="155">
        <v>512</v>
      </c>
      <c r="F142" s="137">
        <v>10</v>
      </c>
      <c r="G142" s="120">
        <v>1</v>
      </c>
      <c r="H142" s="121">
        <f t="shared" si="10"/>
        <v>5120</v>
      </c>
      <c r="I142" s="67"/>
      <c r="J142" s="155">
        <v>800</v>
      </c>
    </row>
    <row r="143" spans="1:10" s="41" customFormat="1" x14ac:dyDescent="0.25">
      <c r="A143" s="201"/>
      <c r="B143" s="203"/>
      <c r="C143" s="154" t="s">
        <v>142</v>
      </c>
      <c r="D143" s="123" t="s">
        <v>15</v>
      </c>
      <c r="E143" s="155">
        <v>777</v>
      </c>
      <c r="F143" s="137">
        <v>10</v>
      </c>
      <c r="G143" s="120">
        <v>1</v>
      </c>
      <c r="H143" s="121">
        <f t="shared" si="10"/>
        <v>7770</v>
      </c>
      <c r="I143" s="67"/>
      <c r="J143" s="155">
        <v>2500</v>
      </c>
    </row>
    <row r="144" spans="1:10" s="41" customFormat="1" x14ac:dyDescent="0.25">
      <c r="A144" s="130" t="s">
        <v>204</v>
      </c>
      <c r="B144" s="154" t="s">
        <v>100</v>
      </c>
      <c r="C144" s="154" t="s">
        <v>376</v>
      </c>
      <c r="D144" s="123" t="s">
        <v>101</v>
      </c>
      <c r="E144" s="155">
        <v>175</v>
      </c>
      <c r="F144" s="137">
        <v>300</v>
      </c>
      <c r="G144" s="120">
        <v>1</v>
      </c>
      <c r="H144" s="121">
        <f t="shared" si="10"/>
        <v>52500</v>
      </c>
      <c r="I144" s="67"/>
      <c r="J144" s="155">
        <v>300</v>
      </c>
    </row>
    <row r="145" spans="1:10" s="41" customFormat="1" x14ac:dyDescent="0.25">
      <c r="A145" s="130" t="s">
        <v>205</v>
      </c>
      <c r="B145" s="154" t="s">
        <v>102</v>
      </c>
      <c r="C145" s="154" t="s">
        <v>145</v>
      </c>
      <c r="D145" s="123" t="s">
        <v>103</v>
      </c>
      <c r="E145" s="155">
        <v>1000</v>
      </c>
      <c r="F145" s="137">
        <v>8</v>
      </c>
      <c r="G145" s="120">
        <v>1</v>
      </c>
      <c r="H145" s="121">
        <f t="shared" si="10"/>
        <v>8000</v>
      </c>
      <c r="I145" s="67"/>
      <c r="J145" s="155">
        <v>1000</v>
      </c>
    </row>
    <row r="146" spans="1:10" s="41" customFormat="1" x14ac:dyDescent="0.25">
      <c r="A146" s="130" t="s">
        <v>206</v>
      </c>
      <c r="B146" s="154" t="s">
        <v>105</v>
      </c>
      <c r="C146" s="154"/>
      <c r="D146" s="123" t="s">
        <v>20</v>
      </c>
      <c r="E146" s="155">
        <v>1000</v>
      </c>
      <c r="F146" s="137">
        <v>1</v>
      </c>
      <c r="G146" s="120">
        <v>1</v>
      </c>
      <c r="H146" s="121">
        <f t="shared" si="10"/>
        <v>1000</v>
      </c>
      <c r="I146" s="67"/>
      <c r="J146" s="155">
        <v>1000</v>
      </c>
    </row>
    <row r="147" spans="1:10" s="41" customFormat="1" x14ac:dyDescent="0.25">
      <c r="A147" s="130" t="s">
        <v>207</v>
      </c>
      <c r="B147" s="154" t="s">
        <v>104</v>
      </c>
      <c r="C147" s="154" t="s">
        <v>104</v>
      </c>
      <c r="D147" s="123" t="s">
        <v>24</v>
      </c>
      <c r="E147" s="155">
        <v>1500</v>
      </c>
      <c r="F147" s="137">
        <v>1</v>
      </c>
      <c r="G147" s="120">
        <v>1</v>
      </c>
      <c r="H147" s="121">
        <f t="shared" si="10"/>
        <v>1500</v>
      </c>
      <c r="I147" s="67"/>
      <c r="J147" s="155">
        <v>1500</v>
      </c>
    </row>
    <row r="148" spans="1:10" s="1" customFormat="1" ht="15" x14ac:dyDescent="0.25">
      <c r="A148" s="130" t="s">
        <v>208</v>
      </c>
      <c r="B148" s="129" t="s">
        <v>138</v>
      </c>
      <c r="C148" s="135"/>
      <c r="D148" s="123" t="s">
        <v>0</v>
      </c>
      <c r="E148" s="150">
        <v>2000</v>
      </c>
      <c r="F148" s="151">
        <v>1</v>
      </c>
      <c r="G148" s="17">
        <v>2</v>
      </c>
      <c r="H148" s="121">
        <f t="shared" si="10"/>
        <v>4000</v>
      </c>
      <c r="I148" s="85"/>
      <c r="J148" s="150">
        <v>2000</v>
      </c>
    </row>
    <row r="149" spans="1:10" s="41" customFormat="1" ht="60" x14ac:dyDescent="0.25">
      <c r="A149" s="130" t="s">
        <v>209</v>
      </c>
      <c r="B149" s="129" t="s">
        <v>140</v>
      </c>
      <c r="C149" s="135" t="s">
        <v>377</v>
      </c>
      <c r="D149" s="123" t="s">
        <v>398</v>
      </c>
      <c r="E149" s="136">
        <v>12000</v>
      </c>
      <c r="F149" s="137">
        <v>1</v>
      </c>
      <c r="G149" s="17">
        <v>1</v>
      </c>
      <c r="H149" s="121">
        <f t="shared" si="10"/>
        <v>12000</v>
      </c>
      <c r="I149" s="11" t="s">
        <v>431</v>
      </c>
      <c r="J149" s="40">
        <v>20000</v>
      </c>
    </row>
    <row r="150" spans="1:10" s="102" customFormat="1" ht="16.5" customHeight="1" x14ac:dyDescent="0.3">
      <c r="A150" s="184" t="s">
        <v>210</v>
      </c>
      <c r="B150" s="185"/>
      <c r="C150" s="185"/>
      <c r="D150" s="185"/>
      <c r="E150" s="186"/>
      <c r="F150" s="119"/>
      <c r="G150" s="131"/>
      <c r="H150" s="113">
        <f>SUM(H141:H149)</f>
        <v>100514</v>
      </c>
      <c r="I150" s="107"/>
      <c r="J150" s="108"/>
    </row>
    <row r="151" spans="1:10" ht="20.399999999999999" x14ac:dyDescent="0.25">
      <c r="A151" s="43">
        <v>12</v>
      </c>
      <c r="B151" s="5" t="s">
        <v>323</v>
      </c>
      <c r="C151" s="6"/>
      <c r="D151" s="3"/>
      <c r="E151" s="3"/>
      <c r="F151" s="20"/>
      <c r="G151" s="20"/>
      <c r="H151" s="3"/>
      <c r="I151" s="6"/>
      <c r="J151" s="44"/>
    </row>
    <row r="152" spans="1:10" s="89" customFormat="1" ht="15.6" customHeight="1" x14ac:dyDescent="0.25">
      <c r="A152" s="204" t="s">
        <v>184</v>
      </c>
      <c r="B152" s="207" t="s">
        <v>176</v>
      </c>
      <c r="C152" s="143" t="s">
        <v>175</v>
      </c>
      <c r="D152" s="87" t="s">
        <v>15</v>
      </c>
      <c r="E152" s="156">
        <v>980</v>
      </c>
      <c r="F152" s="88">
        <v>4</v>
      </c>
      <c r="G152" s="88">
        <v>1</v>
      </c>
      <c r="H152" s="91">
        <f>E152*F152*G152</f>
        <v>3920</v>
      </c>
      <c r="I152" s="87"/>
      <c r="J152" s="156">
        <v>980</v>
      </c>
    </row>
    <row r="153" spans="1:10" s="89" customFormat="1" ht="15.6" customHeight="1" x14ac:dyDescent="0.25">
      <c r="A153" s="205"/>
      <c r="B153" s="207"/>
      <c r="C153" s="143" t="s">
        <v>177</v>
      </c>
      <c r="D153" s="87" t="s">
        <v>15</v>
      </c>
      <c r="E153" s="156">
        <v>650</v>
      </c>
      <c r="F153" s="88">
        <v>6</v>
      </c>
      <c r="G153" s="88">
        <v>1</v>
      </c>
      <c r="H153" s="91">
        <f t="shared" ref="H153:H216" si="11">E153*F153*G153</f>
        <v>3900</v>
      </c>
      <c r="I153" s="87"/>
      <c r="J153" s="156">
        <v>650</v>
      </c>
    </row>
    <row r="154" spans="1:10" s="89" customFormat="1" ht="15.6" customHeight="1" x14ac:dyDescent="0.25">
      <c r="A154" s="205"/>
      <c r="B154" s="207"/>
      <c r="C154" s="143" t="s">
        <v>181</v>
      </c>
      <c r="D154" s="87" t="s">
        <v>15</v>
      </c>
      <c r="E154" s="156">
        <v>600</v>
      </c>
      <c r="F154" s="88">
        <v>6</v>
      </c>
      <c r="G154" s="88">
        <v>1</v>
      </c>
      <c r="H154" s="91">
        <f t="shared" si="11"/>
        <v>3600</v>
      </c>
      <c r="I154" s="87"/>
      <c r="J154" s="156">
        <v>600</v>
      </c>
    </row>
    <row r="155" spans="1:10" s="89" customFormat="1" ht="15.6" customHeight="1" x14ac:dyDescent="0.25">
      <c r="A155" s="205"/>
      <c r="B155" s="207"/>
      <c r="C155" s="143" t="s">
        <v>178</v>
      </c>
      <c r="D155" s="87" t="s">
        <v>15</v>
      </c>
      <c r="E155" s="156">
        <v>400</v>
      </c>
      <c r="F155" s="88">
        <v>6</v>
      </c>
      <c r="G155" s="88">
        <v>1</v>
      </c>
      <c r="H155" s="91">
        <f t="shared" si="11"/>
        <v>2400</v>
      </c>
      <c r="I155" s="87"/>
      <c r="J155" s="156">
        <v>400</v>
      </c>
    </row>
    <row r="156" spans="1:10" s="89" customFormat="1" ht="15.6" customHeight="1" x14ac:dyDescent="0.25">
      <c r="A156" s="205"/>
      <c r="B156" s="207"/>
      <c r="C156" s="143" t="s">
        <v>179</v>
      </c>
      <c r="D156" s="87" t="s">
        <v>15</v>
      </c>
      <c r="E156" s="156">
        <v>300</v>
      </c>
      <c r="F156" s="88">
        <v>6</v>
      </c>
      <c r="G156" s="88">
        <v>1</v>
      </c>
      <c r="H156" s="91">
        <f t="shared" si="11"/>
        <v>1800</v>
      </c>
      <c r="I156" s="87"/>
      <c r="J156" s="156">
        <v>300</v>
      </c>
    </row>
    <row r="157" spans="1:10" s="89" customFormat="1" ht="15.6" customHeight="1" x14ac:dyDescent="0.25">
      <c r="A157" s="205"/>
      <c r="B157" s="207" t="s">
        <v>180</v>
      </c>
      <c r="C157" s="143" t="s">
        <v>175</v>
      </c>
      <c r="D157" s="87" t="s">
        <v>15</v>
      </c>
      <c r="E157" s="156">
        <v>980</v>
      </c>
      <c r="F157" s="88">
        <v>6</v>
      </c>
      <c r="G157" s="88">
        <v>1</v>
      </c>
      <c r="H157" s="91">
        <f t="shared" si="11"/>
        <v>5880</v>
      </c>
      <c r="I157" s="87"/>
      <c r="J157" s="156">
        <v>980</v>
      </c>
    </row>
    <row r="158" spans="1:10" s="89" customFormat="1" ht="15.6" customHeight="1" x14ac:dyDescent="0.25">
      <c r="A158" s="205"/>
      <c r="B158" s="207"/>
      <c r="C158" s="143" t="s">
        <v>177</v>
      </c>
      <c r="D158" s="87" t="s">
        <v>15</v>
      </c>
      <c r="E158" s="156">
        <v>650</v>
      </c>
      <c r="F158" s="88">
        <v>6</v>
      </c>
      <c r="G158" s="88">
        <v>1</v>
      </c>
      <c r="H158" s="91">
        <f t="shared" si="11"/>
        <v>3900</v>
      </c>
      <c r="I158" s="87"/>
      <c r="J158" s="156">
        <v>650</v>
      </c>
    </row>
    <row r="159" spans="1:10" s="89" customFormat="1" ht="15.6" customHeight="1" x14ac:dyDescent="0.25">
      <c r="A159" s="205"/>
      <c r="B159" s="207"/>
      <c r="C159" s="143" t="s">
        <v>181</v>
      </c>
      <c r="D159" s="87" t="s">
        <v>15</v>
      </c>
      <c r="E159" s="156">
        <v>600</v>
      </c>
      <c r="F159" s="88">
        <v>5</v>
      </c>
      <c r="G159" s="88">
        <v>1</v>
      </c>
      <c r="H159" s="91">
        <f t="shared" si="11"/>
        <v>3000</v>
      </c>
      <c r="I159" s="87"/>
      <c r="J159" s="156">
        <v>600</v>
      </c>
    </row>
    <row r="160" spans="1:10" s="89" customFormat="1" ht="15.6" customHeight="1" x14ac:dyDescent="0.25">
      <c r="A160" s="205"/>
      <c r="B160" s="207"/>
      <c r="C160" s="143" t="s">
        <v>178</v>
      </c>
      <c r="D160" s="87" t="s">
        <v>15</v>
      </c>
      <c r="E160" s="156">
        <v>400</v>
      </c>
      <c r="F160" s="88">
        <v>8</v>
      </c>
      <c r="G160" s="88">
        <v>1</v>
      </c>
      <c r="H160" s="91">
        <f t="shared" si="11"/>
        <v>3200</v>
      </c>
      <c r="I160" s="87"/>
      <c r="J160" s="156">
        <v>400</v>
      </c>
    </row>
    <row r="161" spans="1:10" s="89" customFormat="1" ht="15.6" customHeight="1" x14ac:dyDescent="0.25">
      <c r="A161" s="205"/>
      <c r="B161" s="207"/>
      <c r="C161" s="143" t="s">
        <v>179</v>
      </c>
      <c r="D161" s="87" t="s">
        <v>15</v>
      </c>
      <c r="E161" s="156">
        <v>300</v>
      </c>
      <c r="F161" s="88">
        <v>8</v>
      </c>
      <c r="G161" s="88">
        <v>1</v>
      </c>
      <c r="H161" s="91">
        <f t="shared" si="11"/>
        <v>2400</v>
      </c>
      <c r="I161" s="87"/>
      <c r="J161" s="156">
        <v>300</v>
      </c>
    </row>
    <row r="162" spans="1:10" s="89" customFormat="1" ht="15.6" customHeight="1" x14ac:dyDescent="0.25">
      <c r="A162" s="205"/>
      <c r="B162" s="207" t="s">
        <v>409</v>
      </c>
      <c r="C162" s="143" t="s">
        <v>175</v>
      </c>
      <c r="D162" s="87" t="s">
        <v>15</v>
      </c>
      <c r="E162" s="156">
        <v>980</v>
      </c>
      <c r="F162" s="90">
        <v>6</v>
      </c>
      <c r="G162" s="88">
        <v>1</v>
      </c>
      <c r="H162" s="91">
        <f t="shared" si="11"/>
        <v>5880</v>
      </c>
      <c r="I162" s="87"/>
      <c r="J162" s="156">
        <v>980</v>
      </c>
    </row>
    <row r="163" spans="1:10" s="89" customFormat="1" ht="15.6" customHeight="1" x14ac:dyDescent="0.25">
      <c r="A163" s="205"/>
      <c r="B163" s="207"/>
      <c r="C163" s="143" t="s">
        <v>177</v>
      </c>
      <c r="D163" s="87" t="s">
        <v>15</v>
      </c>
      <c r="E163" s="156">
        <v>650</v>
      </c>
      <c r="F163" s="90">
        <v>10</v>
      </c>
      <c r="G163" s="88">
        <v>1</v>
      </c>
      <c r="H163" s="91">
        <f t="shared" si="11"/>
        <v>6500</v>
      </c>
      <c r="I163" s="87"/>
      <c r="J163" s="156">
        <v>650</v>
      </c>
    </row>
    <row r="164" spans="1:10" s="89" customFormat="1" ht="15.6" customHeight="1" x14ac:dyDescent="0.25">
      <c r="A164" s="205"/>
      <c r="B164" s="207"/>
      <c r="C164" s="143" t="s">
        <v>181</v>
      </c>
      <c r="D164" s="87" t="s">
        <v>15</v>
      </c>
      <c r="E164" s="156">
        <v>600</v>
      </c>
      <c r="F164" s="90">
        <v>12</v>
      </c>
      <c r="G164" s="88">
        <v>1</v>
      </c>
      <c r="H164" s="91">
        <f t="shared" si="11"/>
        <v>7200</v>
      </c>
      <c r="I164" s="87"/>
      <c r="J164" s="156">
        <v>600</v>
      </c>
    </row>
    <row r="165" spans="1:10" s="89" customFormat="1" ht="15.6" customHeight="1" x14ac:dyDescent="0.25">
      <c r="A165" s="205"/>
      <c r="B165" s="207"/>
      <c r="C165" s="143" t="s">
        <v>178</v>
      </c>
      <c r="D165" s="87" t="s">
        <v>15</v>
      </c>
      <c r="E165" s="156">
        <v>400</v>
      </c>
      <c r="F165" s="90">
        <v>12</v>
      </c>
      <c r="G165" s="88">
        <v>1</v>
      </c>
      <c r="H165" s="91">
        <f t="shared" si="11"/>
        <v>4800</v>
      </c>
      <c r="I165" s="87"/>
      <c r="J165" s="156">
        <v>400</v>
      </c>
    </row>
    <row r="166" spans="1:10" s="89" customFormat="1" ht="15.6" customHeight="1" x14ac:dyDescent="0.25">
      <c r="A166" s="205"/>
      <c r="B166" s="207" t="s">
        <v>410</v>
      </c>
      <c r="C166" s="143" t="s">
        <v>175</v>
      </c>
      <c r="D166" s="87" t="s">
        <v>15</v>
      </c>
      <c r="E166" s="156">
        <v>980</v>
      </c>
      <c r="F166" s="90">
        <v>6</v>
      </c>
      <c r="G166" s="88">
        <v>1</v>
      </c>
      <c r="H166" s="91">
        <f t="shared" si="11"/>
        <v>5880</v>
      </c>
      <c r="I166" s="87"/>
      <c r="J166" s="156">
        <v>980</v>
      </c>
    </row>
    <row r="167" spans="1:10" s="89" customFormat="1" ht="15.6" customHeight="1" x14ac:dyDescent="0.25">
      <c r="A167" s="205"/>
      <c r="B167" s="207"/>
      <c r="C167" s="143" t="s">
        <v>177</v>
      </c>
      <c r="D167" s="87" t="s">
        <v>15</v>
      </c>
      <c r="E167" s="156">
        <v>650</v>
      </c>
      <c r="F167" s="90">
        <v>7</v>
      </c>
      <c r="G167" s="88">
        <v>1</v>
      </c>
      <c r="H167" s="91">
        <f t="shared" si="11"/>
        <v>4550</v>
      </c>
      <c r="I167" s="87"/>
      <c r="J167" s="156">
        <v>650</v>
      </c>
    </row>
    <row r="168" spans="1:10" s="89" customFormat="1" ht="15.6" customHeight="1" x14ac:dyDescent="0.25">
      <c r="A168" s="205"/>
      <c r="B168" s="207"/>
      <c r="C168" s="143" t="s">
        <v>181</v>
      </c>
      <c r="D168" s="87" t="s">
        <v>15</v>
      </c>
      <c r="E168" s="156">
        <v>600</v>
      </c>
      <c r="F168" s="90">
        <v>12</v>
      </c>
      <c r="G168" s="88">
        <v>1</v>
      </c>
      <c r="H168" s="91">
        <f t="shared" si="11"/>
        <v>7200</v>
      </c>
      <c r="I168" s="87"/>
      <c r="J168" s="156">
        <v>600</v>
      </c>
    </row>
    <row r="169" spans="1:10" s="89" customFormat="1" ht="15.6" customHeight="1" x14ac:dyDescent="0.25">
      <c r="A169" s="205"/>
      <c r="B169" s="207"/>
      <c r="C169" s="143" t="s">
        <v>178</v>
      </c>
      <c r="D169" s="87" t="s">
        <v>15</v>
      </c>
      <c r="E169" s="156">
        <v>400</v>
      </c>
      <c r="F169" s="90">
        <v>12</v>
      </c>
      <c r="G169" s="88">
        <v>1</v>
      </c>
      <c r="H169" s="91">
        <f t="shared" si="11"/>
        <v>4800</v>
      </c>
      <c r="I169" s="87"/>
      <c r="J169" s="156">
        <v>400</v>
      </c>
    </row>
    <row r="170" spans="1:10" s="89" customFormat="1" ht="15.6" customHeight="1" x14ac:dyDescent="0.25">
      <c r="A170" s="205"/>
      <c r="B170" s="207"/>
      <c r="C170" s="143" t="s">
        <v>177</v>
      </c>
      <c r="D170" s="87" t="s">
        <v>15</v>
      </c>
      <c r="E170" s="156">
        <v>650</v>
      </c>
      <c r="F170" s="90">
        <v>8</v>
      </c>
      <c r="G170" s="88">
        <v>1</v>
      </c>
      <c r="H170" s="91">
        <f t="shared" si="11"/>
        <v>5200</v>
      </c>
      <c r="I170" s="87"/>
      <c r="J170" s="156">
        <v>650</v>
      </c>
    </row>
    <row r="171" spans="1:10" s="89" customFormat="1" ht="15.6" customHeight="1" x14ac:dyDescent="0.25">
      <c r="A171" s="205"/>
      <c r="B171" s="207" t="s">
        <v>411</v>
      </c>
      <c r="C171" s="143" t="s">
        <v>181</v>
      </c>
      <c r="D171" s="87" t="s">
        <v>15</v>
      </c>
      <c r="E171" s="156">
        <v>600</v>
      </c>
      <c r="F171" s="90">
        <v>16</v>
      </c>
      <c r="G171" s="88">
        <v>1</v>
      </c>
      <c r="H171" s="91">
        <f t="shared" si="11"/>
        <v>9600</v>
      </c>
      <c r="I171" s="87"/>
      <c r="J171" s="156">
        <v>600</v>
      </c>
    </row>
    <row r="172" spans="1:10" s="89" customFormat="1" ht="15.6" customHeight="1" x14ac:dyDescent="0.25">
      <c r="A172" s="205"/>
      <c r="B172" s="207"/>
      <c r="C172" s="143" t="s">
        <v>178</v>
      </c>
      <c r="D172" s="87" t="s">
        <v>15</v>
      </c>
      <c r="E172" s="156">
        <v>400</v>
      </c>
      <c r="F172" s="90">
        <v>16</v>
      </c>
      <c r="G172" s="88">
        <v>1</v>
      </c>
      <c r="H172" s="91">
        <f t="shared" si="11"/>
        <v>6400</v>
      </c>
      <c r="I172" s="87"/>
      <c r="J172" s="156">
        <v>400</v>
      </c>
    </row>
    <row r="173" spans="1:10" s="89" customFormat="1" ht="15.6" customHeight="1" x14ac:dyDescent="0.25">
      <c r="A173" s="205"/>
      <c r="B173" s="207"/>
      <c r="C173" s="143" t="s">
        <v>179</v>
      </c>
      <c r="D173" s="87" t="s">
        <v>15</v>
      </c>
      <c r="E173" s="156">
        <v>300</v>
      </c>
      <c r="F173" s="90">
        <v>16</v>
      </c>
      <c r="G173" s="88">
        <v>1</v>
      </c>
      <c r="H173" s="91">
        <f t="shared" si="11"/>
        <v>4800</v>
      </c>
      <c r="I173" s="87"/>
      <c r="J173" s="156">
        <v>300</v>
      </c>
    </row>
    <row r="174" spans="1:10" s="89" customFormat="1" ht="15.6" customHeight="1" x14ac:dyDescent="0.25">
      <c r="A174" s="205"/>
      <c r="B174" s="207" t="s">
        <v>412</v>
      </c>
      <c r="C174" s="143" t="s">
        <v>177</v>
      </c>
      <c r="D174" s="87" t="s">
        <v>15</v>
      </c>
      <c r="E174" s="156">
        <v>650</v>
      </c>
      <c r="F174" s="90">
        <v>6</v>
      </c>
      <c r="G174" s="88">
        <v>1</v>
      </c>
      <c r="H174" s="91">
        <f t="shared" si="11"/>
        <v>3900</v>
      </c>
      <c r="I174" s="87"/>
      <c r="J174" s="156">
        <v>650</v>
      </c>
    </row>
    <row r="175" spans="1:10" s="89" customFormat="1" ht="15.6" customHeight="1" x14ac:dyDescent="0.25">
      <c r="A175" s="205"/>
      <c r="B175" s="207"/>
      <c r="C175" s="143" t="s">
        <v>181</v>
      </c>
      <c r="D175" s="87" t="s">
        <v>15</v>
      </c>
      <c r="E175" s="156">
        <v>600</v>
      </c>
      <c r="F175" s="90">
        <v>9</v>
      </c>
      <c r="G175" s="88">
        <v>1</v>
      </c>
      <c r="H175" s="91">
        <f t="shared" si="11"/>
        <v>5400</v>
      </c>
      <c r="I175" s="87"/>
      <c r="J175" s="156">
        <v>600</v>
      </c>
    </row>
    <row r="176" spans="1:10" s="89" customFormat="1" ht="15.6" customHeight="1" x14ac:dyDescent="0.25">
      <c r="A176" s="205"/>
      <c r="B176" s="207"/>
      <c r="C176" s="143" t="s">
        <v>178</v>
      </c>
      <c r="D176" s="87" t="s">
        <v>15</v>
      </c>
      <c r="E176" s="156">
        <v>400</v>
      </c>
      <c r="F176" s="90">
        <v>16</v>
      </c>
      <c r="G176" s="88">
        <v>1</v>
      </c>
      <c r="H176" s="91">
        <f t="shared" si="11"/>
        <v>6400</v>
      </c>
      <c r="I176" s="87"/>
      <c r="J176" s="156">
        <v>400</v>
      </c>
    </row>
    <row r="177" spans="1:10" s="89" customFormat="1" ht="15.6" customHeight="1" x14ac:dyDescent="0.25">
      <c r="A177" s="205"/>
      <c r="B177" s="207"/>
      <c r="C177" s="143" t="s">
        <v>179</v>
      </c>
      <c r="D177" s="87" t="s">
        <v>15</v>
      </c>
      <c r="E177" s="156">
        <v>300</v>
      </c>
      <c r="F177" s="90">
        <v>19</v>
      </c>
      <c r="G177" s="88">
        <v>1</v>
      </c>
      <c r="H177" s="91">
        <f t="shared" si="11"/>
        <v>5700</v>
      </c>
      <c r="I177" s="87"/>
      <c r="J177" s="156">
        <v>300</v>
      </c>
    </row>
    <row r="178" spans="1:10" s="89" customFormat="1" ht="15.6" customHeight="1" x14ac:dyDescent="0.25">
      <c r="A178" s="205"/>
      <c r="B178" s="207" t="s">
        <v>413</v>
      </c>
      <c r="C178" s="143" t="s">
        <v>177</v>
      </c>
      <c r="D178" s="87" t="s">
        <v>15</v>
      </c>
      <c r="E178" s="156">
        <v>650</v>
      </c>
      <c r="F178" s="90">
        <v>8</v>
      </c>
      <c r="G178" s="88">
        <v>1</v>
      </c>
      <c r="H178" s="91">
        <f t="shared" si="11"/>
        <v>5200</v>
      </c>
      <c r="I178" s="87"/>
      <c r="J178" s="156">
        <v>650</v>
      </c>
    </row>
    <row r="179" spans="1:10" s="89" customFormat="1" ht="15.6" customHeight="1" x14ac:dyDescent="0.25">
      <c r="A179" s="205"/>
      <c r="B179" s="207"/>
      <c r="C179" s="143" t="s">
        <v>181</v>
      </c>
      <c r="D179" s="87" t="s">
        <v>15</v>
      </c>
      <c r="E179" s="156">
        <v>600</v>
      </c>
      <c r="F179" s="90">
        <v>10</v>
      </c>
      <c r="G179" s="88">
        <v>1</v>
      </c>
      <c r="H179" s="91">
        <f t="shared" si="11"/>
        <v>6000</v>
      </c>
      <c r="I179" s="87"/>
      <c r="J179" s="156">
        <v>600</v>
      </c>
    </row>
    <row r="180" spans="1:10" s="89" customFormat="1" ht="15.6" customHeight="1" x14ac:dyDescent="0.25">
      <c r="A180" s="205"/>
      <c r="B180" s="207"/>
      <c r="C180" s="143" t="s">
        <v>178</v>
      </c>
      <c r="D180" s="87" t="s">
        <v>15</v>
      </c>
      <c r="E180" s="156">
        <v>400</v>
      </c>
      <c r="F180" s="90">
        <v>16</v>
      </c>
      <c r="G180" s="88">
        <v>1</v>
      </c>
      <c r="H180" s="91">
        <f t="shared" si="11"/>
        <v>6400</v>
      </c>
      <c r="I180" s="87"/>
      <c r="J180" s="156">
        <v>400</v>
      </c>
    </row>
    <row r="181" spans="1:10" s="89" customFormat="1" ht="15.6" customHeight="1" x14ac:dyDescent="0.25">
      <c r="A181" s="205"/>
      <c r="B181" s="207"/>
      <c r="C181" s="143" t="s">
        <v>179</v>
      </c>
      <c r="D181" s="87" t="s">
        <v>15</v>
      </c>
      <c r="E181" s="156">
        <v>300</v>
      </c>
      <c r="F181" s="90">
        <v>17</v>
      </c>
      <c r="G181" s="88">
        <v>1</v>
      </c>
      <c r="H181" s="91">
        <f t="shared" si="11"/>
        <v>5100</v>
      </c>
      <c r="I181" s="87"/>
      <c r="J181" s="156">
        <v>300</v>
      </c>
    </row>
    <row r="182" spans="1:10" s="89" customFormat="1" ht="15.6" customHeight="1" x14ac:dyDescent="0.25">
      <c r="A182" s="205"/>
      <c r="B182" s="208" t="s">
        <v>414</v>
      </c>
      <c r="C182" s="143" t="s">
        <v>177</v>
      </c>
      <c r="D182" s="87" t="s">
        <v>15</v>
      </c>
      <c r="E182" s="156">
        <v>650</v>
      </c>
      <c r="F182" s="90">
        <v>20</v>
      </c>
      <c r="G182" s="88">
        <v>1</v>
      </c>
      <c r="H182" s="91">
        <f t="shared" si="11"/>
        <v>13000</v>
      </c>
      <c r="I182" s="87"/>
      <c r="J182" s="156">
        <v>650</v>
      </c>
    </row>
    <row r="183" spans="1:10" s="89" customFormat="1" ht="15.6" customHeight="1" x14ac:dyDescent="0.25">
      <c r="A183" s="205"/>
      <c r="B183" s="209"/>
      <c r="C183" s="143" t="s">
        <v>181</v>
      </c>
      <c r="D183" s="87" t="s">
        <v>15</v>
      </c>
      <c r="E183" s="156">
        <v>600</v>
      </c>
      <c r="F183" s="90">
        <v>16</v>
      </c>
      <c r="G183" s="88">
        <v>1</v>
      </c>
      <c r="H183" s="91">
        <f t="shared" si="11"/>
        <v>9600</v>
      </c>
      <c r="I183" s="87"/>
      <c r="J183" s="156">
        <v>600</v>
      </c>
    </row>
    <row r="184" spans="1:10" s="89" customFormat="1" ht="15.6" customHeight="1" x14ac:dyDescent="0.25">
      <c r="A184" s="205"/>
      <c r="B184" s="210"/>
      <c r="C184" s="143" t="s">
        <v>178</v>
      </c>
      <c r="D184" s="87" t="s">
        <v>15</v>
      </c>
      <c r="E184" s="156">
        <v>400</v>
      </c>
      <c r="F184" s="90">
        <v>12</v>
      </c>
      <c r="G184" s="88">
        <v>1</v>
      </c>
      <c r="H184" s="91">
        <f t="shared" si="11"/>
        <v>4800</v>
      </c>
      <c r="I184" s="87"/>
      <c r="J184" s="156">
        <v>400</v>
      </c>
    </row>
    <row r="185" spans="1:10" s="89" customFormat="1" ht="15.6" customHeight="1" x14ac:dyDescent="0.25">
      <c r="A185" s="205"/>
      <c r="B185" s="208" t="s">
        <v>415</v>
      </c>
      <c r="C185" s="143" t="s">
        <v>177</v>
      </c>
      <c r="D185" s="87" t="s">
        <v>15</v>
      </c>
      <c r="E185" s="156">
        <v>650</v>
      </c>
      <c r="F185" s="90">
        <v>6</v>
      </c>
      <c r="G185" s="88">
        <v>1</v>
      </c>
      <c r="H185" s="91">
        <f t="shared" si="11"/>
        <v>3900</v>
      </c>
      <c r="I185" s="87"/>
      <c r="J185" s="156">
        <v>650</v>
      </c>
    </row>
    <row r="186" spans="1:10" s="89" customFormat="1" ht="15.6" customHeight="1" x14ac:dyDescent="0.25">
      <c r="A186" s="205"/>
      <c r="B186" s="209"/>
      <c r="C186" s="143" t="s">
        <v>181</v>
      </c>
      <c r="D186" s="87" t="s">
        <v>15</v>
      </c>
      <c r="E186" s="156">
        <v>600</v>
      </c>
      <c r="F186" s="90">
        <v>10</v>
      </c>
      <c r="G186" s="88">
        <v>1</v>
      </c>
      <c r="H186" s="91">
        <f t="shared" si="11"/>
        <v>6000</v>
      </c>
      <c r="I186" s="87"/>
      <c r="J186" s="156">
        <v>600</v>
      </c>
    </row>
    <row r="187" spans="1:10" s="89" customFormat="1" ht="15.6" customHeight="1" x14ac:dyDescent="0.25">
      <c r="A187" s="205"/>
      <c r="B187" s="209"/>
      <c r="C187" s="143" t="s">
        <v>178</v>
      </c>
      <c r="D187" s="87" t="s">
        <v>15</v>
      </c>
      <c r="E187" s="156">
        <v>400</v>
      </c>
      <c r="F187" s="90">
        <v>16</v>
      </c>
      <c r="G187" s="88">
        <v>1</v>
      </c>
      <c r="H187" s="91">
        <f t="shared" si="11"/>
        <v>6400</v>
      </c>
      <c r="I187" s="87"/>
      <c r="J187" s="156">
        <v>400</v>
      </c>
    </row>
    <row r="188" spans="1:10" s="89" customFormat="1" ht="15.6" customHeight="1" x14ac:dyDescent="0.25">
      <c r="A188" s="205"/>
      <c r="B188" s="210"/>
      <c r="C188" s="143" t="s">
        <v>179</v>
      </c>
      <c r="D188" s="87" t="s">
        <v>15</v>
      </c>
      <c r="E188" s="156">
        <v>300</v>
      </c>
      <c r="F188" s="90">
        <v>16</v>
      </c>
      <c r="G188" s="88">
        <v>1</v>
      </c>
      <c r="H188" s="91">
        <f t="shared" si="11"/>
        <v>4800</v>
      </c>
      <c r="I188" s="87"/>
      <c r="J188" s="156">
        <v>300</v>
      </c>
    </row>
    <row r="189" spans="1:10" s="89" customFormat="1" ht="15.6" customHeight="1" x14ac:dyDescent="0.25">
      <c r="A189" s="205"/>
      <c r="B189" s="208" t="s">
        <v>182</v>
      </c>
      <c r="C189" s="143" t="s">
        <v>177</v>
      </c>
      <c r="D189" s="87" t="s">
        <v>15</v>
      </c>
      <c r="E189" s="156">
        <v>650</v>
      </c>
      <c r="F189" s="90">
        <v>8</v>
      </c>
      <c r="G189" s="88">
        <v>1</v>
      </c>
      <c r="H189" s="91">
        <f t="shared" si="11"/>
        <v>5200</v>
      </c>
      <c r="I189" s="87"/>
      <c r="J189" s="156">
        <v>650</v>
      </c>
    </row>
    <row r="190" spans="1:10" s="89" customFormat="1" ht="15.6" customHeight="1" x14ac:dyDescent="0.25">
      <c r="A190" s="205"/>
      <c r="B190" s="209"/>
      <c r="C190" s="143" t="s">
        <v>181</v>
      </c>
      <c r="D190" s="87" t="s">
        <v>15</v>
      </c>
      <c r="E190" s="156">
        <v>600</v>
      </c>
      <c r="F190" s="90">
        <v>10</v>
      </c>
      <c r="G190" s="88">
        <v>1</v>
      </c>
      <c r="H190" s="91">
        <f t="shared" si="11"/>
        <v>6000</v>
      </c>
      <c r="I190" s="87"/>
      <c r="J190" s="156">
        <v>600</v>
      </c>
    </row>
    <row r="191" spans="1:10" s="89" customFormat="1" ht="15.6" customHeight="1" x14ac:dyDescent="0.25">
      <c r="A191" s="205"/>
      <c r="B191" s="209"/>
      <c r="C191" s="143" t="s">
        <v>178</v>
      </c>
      <c r="D191" s="87" t="s">
        <v>15</v>
      </c>
      <c r="E191" s="156">
        <v>400</v>
      </c>
      <c r="F191" s="90">
        <v>16</v>
      </c>
      <c r="G191" s="88">
        <v>1</v>
      </c>
      <c r="H191" s="91">
        <f t="shared" si="11"/>
        <v>6400</v>
      </c>
      <c r="I191" s="87"/>
      <c r="J191" s="156">
        <v>400</v>
      </c>
    </row>
    <row r="192" spans="1:10" s="89" customFormat="1" ht="15.6" customHeight="1" x14ac:dyDescent="0.25">
      <c r="A192" s="206"/>
      <c r="B192" s="210"/>
      <c r="C192" s="143" t="s">
        <v>179</v>
      </c>
      <c r="D192" s="87" t="s">
        <v>15</v>
      </c>
      <c r="E192" s="156">
        <v>300</v>
      </c>
      <c r="F192" s="90">
        <v>16</v>
      </c>
      <c r="G192" s="88">
        <v>1</v>
      </c>
      <c r="H192" s="91">
        <f t="shared" si="11"/>
        <v>4800</v>
      </c>
      <c r="I192" s="87"/>
      <c r="J192" s="156">
        <v>300</v>
      </c>
    </row>
    <row r="193" spans="1:10" s="89" customFormat="1" ht="15.6" customHeight="1" x14ac:dyDescent="0.25">
      <c r="A193" s="211" t="s">
        <v>183</v>
      </c>
      <c r="B193" s="208" t="s">
        <v>420</v>
      </c>
      <c r="C193" s="143" t="s">
        <v>175</v>
      </c>
      <c r="D193" s="87" t="s">
        <v>15</v>
      </c>
      <c r="E193" s="156">
        <v>980</v>
      </c>
      <c r="F193" s="90">
        <v>10</v>
      </c>
      <c r="G193" s="88">
        <v>1</v>
      </c>
      <c r="H193" s="91">
        <f t="shared" si="11"/>
        <v>9800</v>
      </c>
      <c r="I193" s="87"/>
      <c r="J193" s="156">
        <v>980</v>
      </c>
    </row>
    <row r="194" spans="1:10" s="89" customFormat="1" ht="15.6" customHeight="1" x14ac:dyDescent="0.25">
      <c r="A194" s="212"/>
      <c r="B194" s="209"/>
      <c r="C194" s="143" t="s">
        <v>177</v>
      </c>
      <c r="D194" s="87" t="s">
        <v>15</v>
      </c>
      <c r="E194" s="156">
        <v>650</v>
      </c>
      <c r="F194" s="90">
        <v>12</v>
      </c>
      <c r="G194" s="88">
        <v>1</v>
      </c>
      <c r="H194" s="91">
        <f t="shared" si="11"/>
        <v>7800</v>
      </c>
      <c r="I194" s="87"/>
      <c r="J194" s="156">
        <v>650</v>
      </c>
    </row>
    <row r="195" spans="1:10" s="89" customFormat="1" ht="15.6" customHeight="1" x14ac:dyDescent="0.25">
      <c r="A195" s="212"/>
      <c r="B195" s="209"/>
      <c r="C195" s="143" t="s">
        <v>181</v>
      </c>
      <c r="D195" s="87" t="s">
        <v>15</v>
      </c>
      <c r="E195" s="156">
        <v>600</v>
      </c>
      <c r="F195" s="90">
        <v>20</v>
      </c>
      <c r="G195" s="88">
        <v>1</v>
      </c>
      <c r="H195" s="91">
        <f t="shared" si="11"/>
        <v>12000</v>
      </c>
      <c r="I195" s="87"/>
      <c r="J195" s="156">
        <v>600</v>
      </c>
    </row>
    <row r="196" spans="1:10" s="89" customFormat="1" ht="15.6" customHeight="1" x14ac:dyDescent="0.25">
      <c r="A196" s="212"/>
      <c r="B196" s="209"/>
      <c r="C196" s="143" t="s">
        <v>178</v>
      </c>
      <c r="D196" s="87" t="s">
        <v>15</v>
      </c>
      <c r="E196" s="156">
        <v>400</v>
      </c>
      <c r="F196" s="90">
        <v>20</v>
      </c>
      <c r="G196" s="88">
        <v>1</v>
      </c>
      <c r="H196" s="91">
        <f t="shared" si="11"/>
        <v>8000</v>
      </c>
      <c r="I196" s="87"/>
      <c r="J196" s="156">
        <v>400</v>
      </c>
    </row>
    <row r="197" spans="1:10" s="89" customFormat="1" ht="15.6" customHeight="1" x14ac:dyDescent="0.25">
      <c r="A197" s="212"/>
      <c r="B197" s="210"/>
      <c r="C197" s="143" t="s">
        <v>179</v>
      </c>
      <c r="D197" s="87" t="s">
        <v>15</v>
      </c>
      <c r="E197" s="156">
        <v>300</v>
      </c>
      <c r="F197" s="90">
        <v>16</v>
      </c>
      <c r="G197" s="88">
        <v>1</v>
      </c>
      <c r="H197" s="91">
        <f t="shared" si="11"/>
        <v>4800</v>
      </c>
      <c r="I197" s="87"/>
      <c r="J197" s="156">
        <v>300</v>
      </c>
    </row>
    <row r="198" spans="1:10" s="89" customFormat="1" ht="15.6" customHeight="1" x14ac:dyDescent="0.25">
      <c r="A198" s="212"/>
      <c r="B198" s="208" t="s">
        <v>428</v>
      </c>
      <c r="C198" s="143" t="s">
        <v>175</v>
      </c>
      <c r="D198" s="87" t="s">
        <v>15</v>
      </c>
      <c r="E198" s="156">
        <v>980</v>
      </c>
      <c r="F198" s="90">
        <v>8</v>
      </c>
      <c r="G198" s="88">
        <v>1</v>
      </c>
      <c r="H198" s="91">
        <f t="shared" si="11"/>
        <v>7840</v>
      </c>
      <c r="I198" s="87"/>
      <c r="J198" s="156">
        <v>980</v>
      </c>
    </row>
    <row r="199" spans="1:10" s="89" customFormat="1" ht="15.6" customHeight="1" x14ac:dyDescent="0.25">
      <c r="A199" s="212"/>
      <c r="B199" s="209"/>
      <c r="C199" s="143" t="s">
        <v>177</v>
      </c>
      <c r="D199" s="87" t="s">
        <v>15</v>
      </c>
      <c r="E199" s="156">
        <v>650</v>
      </c>
      <c r="F199" s="90">
        <v>12</v>
      </c>
      <c r="G199" s="88">
        <v>1</v>
      </c>
      <c r="H199" s="91">
        <f t="shared" si="11"/>
        <v>7800</v>
      </c>
      <c r="I199" s="87"/>
      <c r="J199" s="156">
        <v>650</v>
      </c>
    </row>
    <row r="200" spans="1:10" s="89" customFormat="1" ht="15.6" customHeight="1" x14ac:dyDescent="0.25">
      <c r="A200" s="212"/>
      <c r="B200" s="209"/>
      <c r="C200" s="143" t="s">
        <v>181</v>
      </c>
      <c r="D200" s="87" t="s">
        <v>15</v>
      </c>
      <c r="E200" s="156">
        <v>600</v>
      </c>
      <c r="F200" s="90">
        <v>8</v>
      </c>
      <c r="G200" s="88">
        <v>1</v>
      </c>
      <c r="H200" s="91">
        <f t="shared" si="11"/>
        <v>4800</v>
      </c>
      <c r="I200" s="87"/>
      <c r="J200" s="156">
        <v>600</v>
      </c>
    </row>
    <row r="201" spans="1:10" s="89" customFormat="1" ht="15.6" customHeight="1" x14ac:dyDescent="0.25">
      <c r="A201" s="212"/>
      <c r="B201" s="209"/>
      <c r="C201" s="143" t="s">
        <v>178</v>
      </c>
      <c r="D201" s="87" t="s">
        <v>15</v>
      </c>
      <c r="E201" s="156">
        <v>400</v>
      </c>
      <c r="F201" s="90">
        <v>12</v>
      </c>
      <c r="G201" s="88">
        <v>1</v>
      </c>
      <c r="H201" s="91">
        <f t="shared" si="11"/>
        <v>4800</v>
      </c>
      <c r="I201" s="87"/>
      <c r="J201" s="156">
        <v>400</v>
      </c>
    </row>
    <row r="202" spans="1:10" s="89" customFormat="1" ht="15.6" customHeight="1" x14ac:dyDescent="0.25">
      <c r="A202" s="212"/>
      <c r="B202" s="210"/>
      <c r="C202" s="143" t="s">
        <v>179</v>
      </c>
      <c r="D202" s="87" t="s">
        <v>15</v>
      </c>
      <c r="E202" s="156">
        <v>300</v>
      </c>
      <c r="F202" s="90">
        <v>12</v>
      </c>
      <c r="G202" s="88">
        <v>1</v>
      </c>
      <c r="H202" s="91">
        <f t="shared" si="11"/>
        <v>3600</v>
      </c>
      <c r="I202" s="87"/>
      <c r="J202" s="156">
        <v>300</v>
      </c>
    </row>
    <row r="203" spans="1:10" s="89" customFormat="1" ht="15.6" customHeight="1" x14ac:dyDescent="0.25">
      <c r="A203" s="212"/>
      <c r="B203" s="208" t="s">
        <v>185</v>
      </c>
      <c r="C203" s="143" t="s">
        <v>175</v>
      </c>
      <c r="D203" s="87" t="s">
        <v>15</v>
      </c>
      <c r="E203" s="156">
        <v>980</v>
      </c>
      <c r="F203" s="90">
        <v>9</v>
      </c>
      <c r="G203" s="88">
        <v>1</v>
      </c>
      <c r="H203" s="91">
        <f t="shared" si="11"/>
        <v>8820</v>
      </c>
      <c r="I203" s="87"/>
      <c r="J203" s="156">
        <v>980</v>
      </c>
    </row>
    <row r="204" spans="1:10" s="89" customFormat="1" ht="15.6" customHeight="1" x14ac:dyDescent="0.25">
      <c r="A204" s="212"/>
      <c r="B204" s="209"/>
      <c r="C204" s="143" t="s">
        <v>177</v>
      </c>
      <c r="D204" s="87" t="s">
        <v>15</v>
      </c>
      <c r="E204" s="156">
        <v>650</v>
      </c>
      <c r="F204" s="90">
        <v>12</v>
      </c>
      <c r="G204" s="88">
        <v>1</v>
      </c>
      <c r="H204" s="91">
        <f t="shared" si="11"/>
        <v>7800</v>
      </c>
      <c r="I204" s="87"/>
      <c r="J204" s="156">
        <v>650</v>
      </c>
    </row>
    <row r="205" spans="1:10" s="89" customFormat="1" ht="15.6" customHeight="1" x14ac:dyDescent="0.25">
      <c r="A205" s="212"/>
      <c r="B205" s="210"/>
      <c r="C205" s="143" t="s">
        <v>178</v>
      </c>
      <c r="D205" s="87" t="s">
        <v>15</v>
      </c>
      <c r="E205" s="156">
        <v>400</v>
      </c>
      <c r="F205" s="90">
        <v>12</v>
      </c>
      <c r="G205" s="88">
        <v>1</v>
      </c>
      <c r="H205" s="91">
        <f t="shared" si="11"/>
        <v>4800</v>
      </c>
      <c r="I205" s="87"/>
      <c r="J205" s="156">
        <v>400</v>
      </c>
    </row>
    <row r="206" spans="1:10" s="89" customFormat="1" ht="15.6" customHeight="1" x14ac:dyDescent="0.25">
      <c r="A206" s="212"/>
      <c r="B206" s="208" t="s">
        <v>416</v>
      </c>
      <c r="C206" s="143" t="s">
        <v>175</v>
      </c>
      <c r="D206" s="87" t="s">
        <v>15</v>
      </c>
      <c r="E206" s="156">
        <v>980</v>
      </c>
      <c r="F206" s="90">
        <v>4</v>
      </c>
      <c r="G206" s="88">
        <v>1</v>
      </c>
      <c r="H206" s="91">
        <f t="shared" si="11"/>
        <v>3920</v>
      </c>
      <c r="I206" s="87"/>
      <c r="J206" s="156">
        <v>980</v>
      </c>
    </row>
    <row r="207" spans="1:10" s="89" customFormat="1" ht="15.6" customHeight="1" x14ac:dyDescent="0.25">
      <c r="A207" s="212"/>
      <c r="B207" s="209"/>
      <c r="C207" s="143" t="s">
        <v>177</v>
      </c>
      <c r="D207" s="87" t="s">
        <v>15</v>
      </c>
      <c r="E207" s="156">
        <v>650</v>
      </c>
      <c r="F207" s="90">
        <v>5</v>
      </c>
      <c r="G207" s="88">
        <v>1</v>
      </c>
      <c r="H207" s="91">
        <f t="shared" si="11"/>
        <v>3250</v>
      </c>
      <c r="I207" s="87"/>
      <c r="J207" s="156">
        <v>650</v>
      </c>
    </row>
    <row r="208" spans="1:10" s="89" customFormat="1" ht="15.6" customHeight="1" x14ac:dyDescent="0.25">
      <c r="A208" s="212"/>
      <c r="B208" s="209"/>
      <c r="C208" s="143" t="s">
        <v>181</v>
      </c>
      <c r="D208" s="87" t="s">
        <v>15</v>
      </c>
      <c r="E208" s="156">
        <v>600</v>
      </c>
      <c r="F208" s="90">
        <v>3</v>
      </c>
      <c r="G208" s="88">
        <v>1</v>
      </c>
      <c r="H208" s="91">
        <f t="shared" si="11"/>
        <v>1800</v>
      </c>
      <c r="I208" s="87"/>
      <c r="J208" s="156">
        <v>600</v>
      </c>
    </row>
    <row r="209" spans="1:10" s="89" customFormat="1" ht="15.6" customHeight="1" x14ac:dyDescent="0.25">
      <c r="A209" s="212"/>
      <c r="B209" s="209"/>
      <c r="C209" s="143" t="s">
        <v>178</v>
      </c>
      <c r="D209" s="87" t="s">
        <v>15</v>
      </c>
      <c r="E209" s="156">
        <v>400</v>
      </c>
      <c r="F209" s="90">
        <v>4</v>
      </c>
      <c r="G209" s="88">
        <v>1</v>
      </c>
      <c r="H209" s="91">
        <f t="shared" si="11"/>
        <v>1600</v>
      </c>
      <c r="I209" s="87"/>
      <c r="J209" s="156">
        <v>400</v>
      </c>
    </row>
    <row r="210" spans="1:10" s="89" customFormat="1" ht="15.6" customHeight="1" x14ac:dyDescent="0.25">
      <c r="A210" s="212"/>
      <c r="B210" s="210"/>
      <c r="C210" s="143" t="s">
        <v>179</v>
      </c>
      <c r="D210" s="87" t="s">
        <v>15</v>
      </c>
      <c r="E210" s="156">
        <v>300</v>
      </c>
      <c r="F210" s="90">
        <v>5</v>
      </c>
      <c r="G210" s="88">
        <v>1</v>
      </c>
      <c r="H210" s="91">
        <f t="shared" si="11"/>
        <v>1500</v>
      </c>
      <c r="I210" s="87"/>
      <c r="J210" s="156">
        <v>300</v>
      </c>
    </row>
    <row r="211" spans="1:10" s="89" customFormat="1" ht="15.6" customHeight="1" x14ac:dyDescent="0.25">
      <c r="A211" s="212"/>
      <c r="B211" s="208" t="s">
        <v>417</v>
      </c>
      <c r="C211" s="143" t="s">
        <v>175</v>
      </c>
      <c r="D211" s="87" t="s">
        <v>15</v>
      </c>
      <c r="E211" s="156">
        <v>980</v>
      </c>
      <c r="F211" s="90">
        <v>3</v>
      </c>
      <c r="G211" s="88">
        <v>1</v>
      </c>
      <c r="H211" s="91">
        <f t="shared" si="11"/>
        <v>2940</v>
      </c>
      <c r="I211" s="87"/>
      <c r="J211" s="156">
        <v>980</v>
      </c>
    </row>
    <row r="212" spans="1:10" s="89" customFormat="1" ht="15.6" customHeight="1" x14ac:dyDescent="0.25">
      <c r="A212" s="212"/>
      <c r="B212" s="209"/>
      <c r="C212" s="143" t="s">
        <v>177</v>
      </c>
      <c r="D212" s="87" t="s">
        <v>15</v>
      </c>
      <c r="E212" s="156">
        <v>650</v>
      </c>
      <c r="F212" s="90">
        <v>6</v>
      </c>
      <c r="G212" s="88">
        <v>1</v>
      </c>
      <c r="H212" s="91">
        <f t="shared" si="11"/>
        <v>3900</v>
      </c>
      <c r="I212" s="87"/>
      <c r="J212" s="156">
        <v>650</v>
      </c>
    </row>
    <row r="213" spans="1:10" s="89" customFormat="1" ht="15.6" customHeight="1" x14ac:dyDescent="0.25">
      <c r="A213" s="212"/>
      <c r="B213" s="209"/>
      <c r="C213" s="143" t="s">
        <v>181</v>
      </c>
      <c r="D213" s="87" t="s">
        <v>15</v>
      </c>
      <c r="E213" s="156">
        <v>600</v>
      </c>
      <c r="F213" s="90">
        <v>8</v>
      </c>
      <c r="G213" s="88">
        <v>1</v>
      </c>
      <c r="H213" s="91">
        <f t="shared" si="11"/>
        <v>4800</v>
      </c>
      <c r="I213" s="87"/>
      <c r="J213" s="156">
        <v>600</v>
      </c>
    </row>
    <row r="214" spans="1:10" s="89" customFormat="1" ht="15.6" customHeight="1" x14ac:dyDescent="0.25">
      <c r="A214" s="212"/>
      <c r="B214" s="209"/>
      <c r="C214" s="143" t="s">
        <v>178</v>
      </c>
      <c r="D214" s="87" t="s">
        <v>15</v>
      </c>
      <c r="E214" s="156">
        <v>400</v>
      </c>
      <c r="F214" s="90">
        <v>9</v>
      </c>
      <c r="G214" s="88">
        <v>1</v>
      </c>
      <c r="H214" s="91">
        <f t="shared" si="11"/>
        <v>3600</v>
      </c>
      <c r="I214" s="87"/>
      <c r="J214" s="156">
        <v>400</v>
      </c>
    </row>
    <row r="215" spans="1:10" s="89" customFormat="1" ht="15.6" customHeight="1" x14ac:dyDescent="0.25">
      <c r="A215" s="212"/>
      <c r="B215" s="210"/>
      <c r="C215" s="143" t="s">
        <v>179</v>
      </c>
      <c r="D215" s="87" t="s">
        <v>15</v>
      </c>
      <c r="E215" s="156">
        <v>300</v>
      </c>
      <c r="F215" s="90">
        <v>11</v>
      </c>
      <c r="G215" s="88">
        <v>1</v>
      </c>
      <c r="H215" s="91">
        <f t="shared" si="11"/>
        <v>3300</v>
      </c>
      <c r="I215" s="87"/>
      <c r="J215" s="156">
        <v>300</v>
      </c>
    </row>
    <row r="216" spans="1:10" s="89" customFormat="1" ht="15.6" customHeight="1" x14ac:dyDescent="0.25">
      <c r="A216" s="214" t="s">
        <v>186</v>
      </c>
      <c r="B216" s="208" t="s">
        <v>418</v>
      </c>
      <c r="C216" s="143" t="s">
        <v>175</v>
      </c>
      <c r="D216" s="87" t="s">
        <v>15</v>
      </c>
      <c r="E216" s="156">
        <v>980</v>
      </c>
      <c r="F216" s="90">
        <v>1</v>
      </c>
      <c r="G216" s="88">
        <v>1</v>
      </c>
      <c r="H216" s="91">
        <f t="shared" si="11"/>
        <v>980</v>
      </c>
      <c r="I216" s="87"/>
      <c r="J216" s="156">
        <v>980</v>
      </c>
    </row>
    <row r="217" spans="1:10" s="89" customFormat="1" ht="15.6" customHeight="1" x14ac:dyDescent="0.25">
      <c r="A217" s="214"/>
      <c r="B217" s="209"/>
      <c r="C217" s="143" t="s">
        <v>177</v>
      </c>
      <c r="D217" s="87" t="s">
        <v>15</v>
      </c>
      <c r="E217" s="156">
        <v>650</v>
      </c>
      <c r="F217" s="90">
        <v>8</v>
      </c>
      <c r="G217" s="88">
        <v>1</v>
      </c>
      <c r="H217" s="91">
        <f t="shared" ref="H217:H230" si="12">E217*F217*G217</f>
        <v>5200</v>
      </c>
      <c r="I217" s="87"/>
      <c r="J217" s="156">
        <v>650</v>
      </c>
    </row>
    <row r="218" spans="1:10" s="89" customFormat="1" ht="15.6" customHeight="1" x14ac:dyDescent="0.25">
      <c r="A218" s="214"/>
      <c r="B218" s="209"/>
      <c r="C218" s="143" t="s">
        <v>181</v>
      </c>
      <c r="D218" s="87" t="s">
        <v>15</v>
      </c>
      <c r="E218" s="156">
        <v>600</v>
      </c>
      <c r="F218" s="90">
        <v>6</v>
      </c>
      <c r="G218" s="88">
        <v>1</v>
      </c>
      <c r="H218" s="91">
        <f t="shared" si="12"/>
        <v>3600</v>
      </c>
      <c r="I218" s="87"/>
      <c r="J218" s="156">
        <v>600</v>
      </c>
    </row>
    <row r="219" spans="1:10" s="89" customFormat="1" ht="15.6" customHeight="1" x14ac:dyDescent="0.25">
      <c r="A219" s="214"/>
      <c r="B219" s="209"/>
      <c r="C219" s="143" t="s">
        <v>178</v>
      </c>
      <c r="D219" s="87" t="s">
        <v>15</v>
      </c>
      <c r="E219" s="156">
        <v>400</v>
      </c>
      <c r="F219" s="90">
        <v>8</v>
      </c>
      <c r="G219" s="88">
        <v>1</v>
      </c>
      <c r="H219" s="91">
        <f t="shared" si="12"/>
        <v>3200</v>
      </c>
      <c r="I219" s="87"/>
      <c r="J219" s="156">
        <v>400</v>
      </c>
    </row>
    <row r="220" spans="1:10" s="89" customFormat="1" ht="15.6" customHeight="1" x14ac:dyDescent="0.25">
      <c r="A220" s="214"/>
      <c r="B220" s="209"/>
      <c r="C220" s="143" t="s">
        <v>179</v>
      </c>
      <c r="D220" s="87" t="s">
        <v>15</v>
      </c>
      <c r="E220" s="156">
        <v>300</v>
      </c>
      <c r="F220" s="90">
        <v>8</v>
      </c>
      <c r="G220" s="88">
        <v>1</v>
      </c>
      <c r="H220" s="91">
        <f t="shared" si="12"/>
        <v>2400</v>
      </c>
      <c r="I220" s="87"/>
      <c r="J220" s="156">
        <v>300</v>
      </c>
    </row>
    <row r="221" spans="1:10" s="89" customFormat="1" ht="15.6" customHeight="1" x14ac:dyDescent="0.25">
      <c r="A221" s="214"/>
      <c r="B221" s="207" t="s">
        <v>187</v>
      </c>
      <c r="C221" s="143" t="s">
        <v>177</v>
      </c>
      <c r="D221" s="87" t="s">
        <v>15</v>
      </c>
      <c r="E221" s="156">
        <v>650</v>
      </c>
      <c r="F221" s="90">
        <v>16</v>
      </c>
      <c r="G221" s="88">
        <v>1</v>
      </c>
      <c r="H221" s="91">
        <f t="shared" si="12"/>
        <v>10400</v>
      </c>
      <c r="I221" s="87"/>
      <c r="J221" s="156">
        <v>650</v>
      </c>
    </row>
    <row r="222" spans="1:10" s="89" customFormat="1" ht="15.6" customHeight="1" x14ac:dyDescent="0.25">
      <c r="A222" s="214"/>
      <c r="B222" s="207"/>
      <c r="C222" s="143" t="s">
        <v>181</v>
      </c>
      <c r="D222" s="87" t="s">
        <v>15</v>
      </c>
      <c r="E222" s="156">
        <v>600</v>
      </c>
      <c r="F222" s="90">
        <v>16</v>
      </c>
      <c r="G222" s="88">
        <v>1</v>
      </c>
      <c r="H222" s="91">
        <f t="shared" si="12"/>
        <v>9600</v>
      </c>
      <c r="I222" s="87"/>
      <c r="J222" s="156">
        <v>600</v>
      </c>
    </row>
    <row r="223" spans="1:10" s="89" customFormat="1" ht="15.6" customHeight="1" x14ac:dyDescent="0.25">
      <c r="A223" s="214"/>
      <c r="B223" s="207"/>
      <c r="C223" s="143" t="s">
        <v>178</v>
      </c>
      <c r="D223" s="87" t="s">
        <v>15</v>
      </c>
      <c r="E223" s="156">
        <v>400</v>
      </c>
      <c r="F223" s="90">
        <v>18</v>
      </c>
      <c r="G223" s="88">
        <v>1</v>
      </c>
      <c r="H223" s="91">
        <f t="shared" si="12"/>
        <v>7200</v>
      </c>
      <c r="I223" s="87"/>
      <c r="J223" s="156">
        <v>400</v>
      </c>
    </row>
    <row r="224" spans="1:10" s="89" customFormat="1" ht="15.6" customHeight="1" x14ac:dyDescent="0.25">
      <c r="A224" s="214"/>
      <c r="B224" s="207"/>
      <c r="C224" s="143" t="s">
        <v>179</v>
      </c>
      <c r="D224" s="87" t="s">
        <v>15</v>
      </c>
      <c r="E224" s="156">
        <v>300</v>
      </c>
      <c r="F224" s="90">
        <v>18</v>
      </c>
      <c r="G224" s="88">
        <v>1</v>
      </c>
      <c r="H224" s="91">
        <f t="shared" si="12"/>
        <v>5400</v>
      </c>
      <c r="I224" s="87"/>
      <c r="J224" s="156">
        <v>300</v>
      </c>
    </row>
    <row r="225" spans="1:10" s="89" customFormat="1" ht="15.6" customHeight="1" x14ac:dyDescent="0.25">
      <c r="A225" s="214"/>
      <c r="B225" s="208" t="s">
        <v>419</v>
      </c>
      <c r="C225" s="143" t="s">
        <v>177</v>
      </c>
      <c r="D225" s="87" t="s">
        <v>15</v>
      </c>
      <c r="E225" s="156">
        <v>650</v>
      </c>
      <c r="F225" s="90">
        <v>15</v>
      </c>
      <c r="G225" s="88">
        <v>1</v>
      </c>
      <c r="H225" s="91">
        <f t="shared" si="12"/>
        <v>9750</v>
      </c>
      <c r="I225" s="87"/>
      <c r="J225" s="156">
        <v>650</v>
      </c>
    </row>
    <row r="226" spans="1:10" s="89" customFormat="1" ht="15.6" customHeight="1" x14ac:dyDescent="0.25">
      <c r="A226" s="214"/>
      <c r="B226" s="209"/>
      <c r="C226" s="143" t="s">
        <v>181</v>
      </c>
      <c r="D226" s="87" t="s">
        <v>15</v>
      </c>
      <c r="E226" s="156">
        <v>600</v>
      </c>
      <c r="F226" s="90">
        <v>12</v>
      </c>
      <c r="G226" s="88">
        <v>1</v>
      </c>
      <c r="H226" s="91">
        <f t="shared" si="12"/>
        <v>7200</v>
      </c>
      <c r="I226" s="87"/>
      <c r="J226" s="156">
        <v>600</v>
      </c>
    </row>
    <row r="227" spans="1:10" s="89" customFormat="1" ht="15.6" customHeight="1" x14ac:dyDescent="0.25">
      <c r="A227" s="214"/>
      <c r="B227" s="209"/>
      <c r="C227" s="143" t="s">
        <v>178</v>
      </c>
      <c r="D227" s="87" t="s">
        <v>15</v>
      </c>
      <c r="E227" s="156">
        <v>400</v>
      </c>
      <c r="F227" s="90">
        <v>11</v>
      </c>
      <c r="G227" s="88">
        <v>1</v>
      </c>
      <c r="H227" s="91">
        <f t="shared" si="12"/>
        <v>4400</v>
      </c>
      <c r="I227" s="87"/>
      <c r="J227" s="156">
        <v>400</v>
      </c>
    </row>
    <row r="228" spans="1:10" s="89" customFormat="1" ht="15.6" customHeight="1" x14ac:dyDescent="0.25">
      <c r="A228" s="214"/>
      <c r="B228" s="210"/>
      <c r="C228" s="143" t="s">
        <v>179</v>
      </c>
      <c r="D228" s="87" t="s">
        <v>15</v>
      </c>
      <c r="E228" s="156">
        <v>300</v>
      </c>
      <c r="F228" s="90">
        <v>14</v>
      </c>
      <c r="G228" s="88">
        <v>1</v>
      </c>
      <c r="H228" s="91">
        <f t="shared" si="12"/>
        <v>4200</v>
      </c>
      <c r="I228" s="87"/>
      <c r="J228" s="156">
        <v>300</v>
      </c>
    </row>
    <row r="229" spans="1:10" s="89" customFormat="1" ht="15.6" customHeight="1" x14ac:dyDescent="0.25">
      <c r="A229" s="204"/>
      <c r="B229" s="208" t="s">
        <v>172</v>
      </c>
      <c r="C229" s="143" t="s">
        <v>173</v>
      </c>
      <c r="D229" s="87" t="s">
        <v>15</v>
      </c>
      <c r="E229" s="156">
        <v>300</v>
      </c>
      <c r="F229" s="90">
        <v>20</v>
      </c>
      <c r="G229" s="88">
        <v>1</v>
      </c>
      <c r="H229" s="91">
        <f t="shared" si="12"/>
        <v>6000</v>
      </c>
      <c r="I229" s="87"/>
      <c r="J229" s="156">
        <v>300</v>
      </c>
    </row>
    <row r="230" spans="1:10" s="89" customFormat="1" ht="15.6" customHeight="1" x14ac:dyDescent="0.25">
      <c r="A230" s="206"/>
      <c r="B230" s="210"/>
      <c r="C230" s="143" t="s">
        <v>174</v>
      </c>
      <c r="D230" s="87" t="s">
        <v>15</v>
      </c>
      <c r="E230" s="156">
        <v>400</v>
      </c>
      <c r="F230" s="90">
        <v>24</v>
      </c>
      <c r="G230" s="88">
        <v>1</v>
      </c>
      <c r="H230" s="91">
        <f t="shared" si="12"/>
        <v>9600</v>
      </c>
      <c r="I230" s="87"/>
      <c r="J230" s="156">
        <v>400</v>
      </c>
    </row>
    <row r="231" spans="1:10" s="102" customFormat="1" ht="16.5" customHeight="1" x14ac:dyDescent="0.3">
      <c r="A231" s="184" t="s">
        <v>210</v>
      </c>
      <c r="B231" s="185"/>
      <c r="C231" s="185"/>
      <c r="D231" s="185"/>
      <c r="E231" s="186"/>
      <c r="F231" s="119"/>
      <c r="G231" s="131"/>
      <c r="H231" s="113">
        <f>SUM(H152:H230)</f>
        <v>434210</v>
      </c>
      <c r="I231" s="107"/>
      <c r="J231" s="108"/>
    </row>
    <row r="232" spans="1:10" s="37" customFormat="1" ht="17.399999999999999" x14ac:dyDescent="0.4">
      <c r="A232" s="215" t="s">
        <v>438</v>
      </c>
      <c r="B232" s="216"/>
      <c r="C232" s="216"/>
      <c r="D232" s="216"/>
      <c r="E232" s="217"/>
      <c r="F232" s="219">
        <v>0.06</v>
      </c>
      <c r="G232" s="175"/>
      <c r="H232" s="176">
        <f>(H131+H110+H32+H24+H17+H9+H49-H91-H93+800000)*0.06</f>
        <v>128604.84</v>
      </c>
      <c r="I232" s="45"/>
      <c r="J232" s="45"/>
    </row>
    <row r="233" spans="1:10" s="37" customFormat="1" ht="17.399999999999999" x14ac:dyDescent="0.4">
      <c r="A233" s="215" t="s">
        <v>439</v>
      </c>
      <c r="B233" s="216"/>
      <c r="C233" s="216"/>
      <c r="D233" s="216"/>
      <c r="E233" s="217"/>
      <c r="F233" s="219">
        <v>0.06</v>
      </c>
      <c r="G233" s="175"/>
      <c r="H233" s="176">
        <f>0.06*(H232+H231+H150+H139+H131+H116+H110+H49+H44+H32+H24+H17+H9+800000)</f>
        <v>235559.09039999999</v>
      </c>
      <c r="I233" s="218"/>
      <c r="J233" s="45"/>
    </row>
    <row r="234" spans="1:10" s="37" customFormat="1" ht="17.399999999999999" x14ac:dyDescent="0.4">
      <c r="A234" s="213" t="s">
        <v>430</v>
      </c>
      <c r="B234" s="213"/>
      <c r="C234" s="213"/>
      <c r="D234" s="213"/>
      <c r="E234" s="213"/>
      <c r="F234" s="177"/>
      <c r="G234" s="178"/>
      <c r="H234" s="179">
        <f>H231+H232+H150+H139+H131+H116+H110+H49+H44+H32+H24+H17+H9+H233</f>
        <v>3361543.9304</v>
      </c>
      <c r="I234" s="45"/>
      <c r="J234" s="45"/>
    </row>
  </sheetData>
  <mergeCells count="57">
    <mergeCell ref="A231:E231"/>
    <mergeCell ref="A234:E234"/>
    <mergeCell ref="A216:A228"/>
    <mergeCell ref="B216:B220"/>
    <mergeCell ref="B221:B224"/>
    <mergeCell ref="B225:B228"/>
    <mergeCell ref="A229:A230"/>
    <mergeCell ref="B229:B230"/>
    <mergeCell ref="A232:E232"/>
    <mergeCell ref="A233:E233"/>
    <mergeCell ref="A193:A215"/>
    <mergeCell ref="B193:B197"/>
    <mergeCell ref="B198:B202"/>
    <mergeCell ref="B203:B205"/>
    <mergeCell ref="B206:B210"/>
    <mergeCell ref="B211:B215"/>
    <mergeCell ref="A150:E150"/>
    <mergeCell ref="A152:A192"/>
    <mergeCell ref="B152:B156"/>
    <mergeCell ref="B157:B161"/>
    <mergeCell ref="B162:B165"/>
    <mergeCell ref="B166:B170"/>
    <mergeCell ref="B171:B173"/>
    <mergeCell ref="B174:B177"/>
    <mergeCell ref="B178:B181"/>
    <mergeCell ref="B182:B184"/>
    <mergeCell ref="B185:B188"/>
    <mergeCell ref="B189:B192"/>
    <mergeCell ref="B132:C132"/>
    <mergeCell ref="I133:I136"/>
    <mergeCell ref="A139:E139"/>
    <mergeCell ref="A142:A143"/>
    <mergeCell ref="B142:B143"/>
    <mergeCell ref="I46:I47"/>
    <mergeCell ref="I96:I99"/>
    <mergeCell ref="A110:E110"/>
    <mergeCell ref="B112:C112"/>
    <mergeCell ref="A131:E131"/>
    <mergeCell ref="A116:E116"/>
    <mergeCell ref="A49:E49"/>
    <mergeCell ref="B50:C50"/>
    <mergeCell ref="I60:I70"/>
    <mergeCell ref="I72:I76"/>
    <mergeCell ref="A32:E32"/>
    <mergeCell ref="I26:I31"/>
    <mergeCell ref="B33:C33"/>
    <mergeCell ref="A44:E44"/>
    <mergeCell ref="B45:C45"/>
    <mergeCell ref="A1:J1"/>
    <mergeCell ref="I5:I8"/>
    <mergeCell ref="A24:E24"/>
    <mergeCell ref="B3:C3"/>
    <mergeCell ref="C4:H4"/>
    <mergeCell ref="A9:E9"/>
    <mergeCell ref="C10:H10"/>
    <mergeCell ref="A17:E17"/>
    <mergeCell ref="C18:H18"/>
  </mergeCells>
  <phoneticPr fontId="4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2020-08-27T10:10:50Z</dcterms:modified>
</cp:coreProperties>
</file>