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hana.lou\Desktop\"/>
    </mc:Choice>
  </mc:AlternateContent>
  <bookViews>
    <workbookView xWindow="0" yWindow="0" windowWidth="20490" windowHeight="7755"/>
  </bookViews>
  <sheets>
    <sheet name="报价" sheetId="22" r:id="rId1"/>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16" i="22" l="1"/>
  <c r="K24" i="22"/>
  <c r="K51" i="22" l="1"/>
  <c r="K50" i="22"/>
  <c r="K49" i="22"/>
  <c r="K48" i="22"/>
  <c r="K47" i="22"/>
  <c r="K46" i="22"/>
  <c r="K45" i="22"/>
  <c r="K44" i="22"/>
  <c r="K43" i="22"/>
  <c r="K42" i="22"/>
  <c r="K41" i="22"/>
  <c r="K40" i="22"/>
  <c r="K39" i="22"/>
  <c r="K38" i="22"/>
  <c r="K32" i="22"/>
  <c r="K33" i="22"/>
  <c r="K34" i="22"/>
  <c r="K35" i="22"/>
  <c r="K36" i="22"/>
  <c r="K37" i="22"/>
  <c r="K28" i="22"/>
  <c r="K29" i="22"/>
  <c r="K30" i="22"/>
  <c r="K31" i="22"/>
  <c r="K27" i="22"/>
  <c r="K26" i="22" l="1"/>
  <c r="K22" i="22" l="1"/>
  <c r="K18" i="22"/>
  <c r="K14" i="22"/>
  <c r="K20" i="22" l="1"/>
  <c r="K19" i="22" l="1"/>
  <c r="E4" i="22" s="1"/>
  <c r="K25" i="22" l="1"/>
  <c r="K23" i="22" s="1"/>
  <c r="K15" i="22" l="1"/>
  <c r="K17" i="22"/>
  <c r="E6" i="22" l="1"/>
  <c r="K13" i="22"/>
  <c r="E3" i="22" l="1"/>
  <c r="K21" i="22"/>
  <c r="E5" i="22" s="1"/>
  <c r="K52" i="22" l="1"/>
  <c r="G54" i="22"/>
  <c r="E7" i="22"/>
  <c r="E8" i="22" s="1"/>
  <c r="K53" i="22"/>
</calcChain>
</file>

<file path=xl/sharedStrings.xml><?xml version="1.0" encoding="utf-8"?>
<sst xmlns="http://schemas.openxmlformats.org/spreadsheetml/2006/main" count="156" uniqueCount="121">
  <si>
    <t>人员</t>
    <phoneticPr fontId="2" type="noConversion"/>
  </si>
  <si>
    <t>单价</t>
    <phoneticPr fontId="2" type="noConversion"/>
  </si>
  <si>
    <t>总价</t>
    <phoneticPr fontId="2" type="noConversion"/>
  </si>
  <si>
    <t>项目</t>
    <phoneticPr fontId="2" type="noConversion"/>
  </si>
  <si>
    <t>内容</t>
    <phoneticPr fontId="2" type="noConversion"/>
  </si>
  <si>
    <t>数量</t>
    <phoneticPr fontId="2" type="noConversion"/>
  </si>
  <si>
    <t>单位</t>
    <phoneticPr fontId="2" type="noConversion"/>
  </si>
  <si>
    <t>小时</t>
    <phoneticPr fontId="2" type="noConversion"/>
  </si>
  <si>
    <t>次数</t>
    <phoneticPr fontId="2" type="noConversion"/>
  </si>
  <si>
    <t>税费</t>
    <phoneticPr fontId="2" type="noConversion"/>
  </si>
  <si>
    <t>Design - Designer</t>
    <phoneticPr fontId="2" type="noConversion"/>
  </si>
  <si>
    <t>Digital - HTML/Flash Developer</t>
  </si>
  <si>
    <t>Advertising - Account Manager</t>
    <phoneticPr fontId="2" type="noConversion"/>
  </si>
  <si>
    <t>备注</t>
    <phoneticPr fontId="2" type="noConversion"/>
  </si>
  <si>
    <t>1.0 创意策划</t>
    <phoneticPr fontId="2" type="noConversion"/>
  </si>
  <si>
    <t>Total</t>
    <phoneticPr fontId="2" type="noConversion"/>
  </si>
  <si>
    <t>Item</t>
    <phoneticPr fontId="2" type="noConversion"/>
  </si>
  <si>
    <t>Descripation描述</t>
  </si>
  <si>
    <t>Quotation
报价</t>
  </si>
  <si>
    <t>总计 Total</t>
  </si>
  <si>
    <t>报价明细表 Quotation Breakdown</t>
  </si>
  <si>
    <t>创意策划</t>
    <phoneticPr fontId="2" type="noConversion"/>
  </si>
  <si>
    <t>创意设计</t>
    <phoneticPr fontId="2" type="noConversion"/>
  </si>
  <si>
    <t>税费</t>
    <phoneticPr fontId="2" type="noConversion"/>
  </si>
  <si>
    <t>2020年赛诺菲销售工具包制作-报价单</t>
    <phoneticPr fontId="2" type="noConversion"/>
  </si>
  <si>
    <t>文案撰写</t>
    <phoneticPr fontId="2" type="noConversion"/>
  </si>
  <si>
    <t>前期公众号推广长图文文案撰写</t>
    <phoneticPr fontId="2" type="noConversion"/>
  </si>
  <si>
    <t>异议处理口袋书</t>
    <phoneticPr fontId="2" type="noConversion"/>
  </si>
  <si>
    <t>包含销售工具包内容介绍，公众号命名策略等</t>
    <phoneticPr fontId="2" type="noConversion"/>
  </si>
  <si>
    <t>预热，功能介绍，上线三部分长图文内容撰写；包括内容撰写，含排版，设计及完稿</t>
    <phoneticPr fontId="2" type="noConversion"/>
  </si>
  <si>
    <t>张</t>
    <phoneticPr fontId="2" type="noConversion"/>
  </si>
  <si>
    <t>Advertising - Account Manager</t>
    <phoneticPr fontId="2" type="noConversion"/>
  </si>
  <si>
    <t>根据每月收集的数据，提供基础统计报告</t>
    <phoneticPr fontId="2" type="noConversion"/>
  </si>
  <si>
    <t>小时</t>
    <phoneticPr fontId="2" type="noConversion"/>
  </si>
  <si>
    <t>每周1次，6个月（半年），总计24次，每次2小时</t>
    <phoneticPr fontId="2" type="noConversion"/>
  </si>
  <si>
    <t>平台基础结构</t>
    <phoneticPr fontId="2" type="noConversion"/>
  </si>
  <si>
    <t>公众号注册费</t>
    <phoneticPr fontId="2" type="noConversion"/>
  </si>
  <si>
    <t>次/年</t>
    <phoneticPr fontId="2" type="noConversion"/>
  </si>
  <si>
    <t>方案撰写</t>
    <phoneticPr fontId="2" type="noConversion"/>
  </si>
  <si>
    <t>Medical Director</t>
    <phoneticPr fontId="2" type="noConversion"/>
  </si>
  <si>
    <t>针对带量采购政策解读的文案撰写</t>
    <phoneticPr fontId="2" type="noConversion"/>
  </si>
  <si>
    <t>Head of Strategic Planning</t>
  </si>
  <si>
    <t>2.0医学支持</t>
    <phoneticPr fontId="2" type="noConversion"/>
  </si>
  <si>
    <t>医院药事管理月度跟进幻灯片模板</t>
    <phoneticPr fontId="2" type="noConversion"/>
  </si>
  <si>
    <t>预估40页左右A4</t>
    <phoneticPr fontId="2" type="noConversion"/>
  </si>
  <si>
    <t>药剂科带量执行，品间监控医保结余2套计算器-H5页面设计，预估2P/套，共计4P</t>
    <phoneticPr fontId="2" type="noConversion"/>
  </si>
  <si>
    <t>医学支持</t>
    <phoneticPr fontId="2" type="noConversion"/>
  </si>
  <si>
    <t>300元+15%代购费(1年）</t>
    <phoneticPr fontId="2" type="noConversion"/>
  </si>
  <si>
    <t>异议处理口袋书；Q&amp;A撰写</t>
    <phoneticPr fontId="2" type="noConversion"/>
  </si>
  <si>
    <t>Logo设计</t>
    <phoneticPr fontId="2" type="noConversion"/>
  </si>
  <si>
    <t>公众号Logo设计</t>
    <phoneticPr fontId="2" type="noConversion"/>
  </si>
  <si>
    <t>基础硬件平台</t>
    <phoneticPr fontId="2" type="noConversion"/>
  </si>
  <si>
    <t>基础数据导入</t>
  </si>
  <si>
    <t>带量采购计算器</t>
  </si>
  <si>
    <t>品间监控</t>
    <phoneticPr fontId="2" type="noConversion"/>
  </si>
  <si>
    <t>后台系统</t>
  </si>
  <si>
    <t>IT Supplies</t>
  </si>
  <si>
    <t>12个月相应和支持 （项目上线之日起12个月内免费）</t>
    <phoneticPr fontId="2" type="noConversion"/>
  </si>
  <si>
    <t>包括日常维护，升级、故障处理以及容灾</t>
    <phoneticPr fontId="2" type="noConversion"/>
  </si>
  <si>
    <t>Service</t>
  </si>
  <si>
    <t>服务器搭建及部署</t>
    <phoneticPr fontId="2" type="noConversion"/>
  </si>
  <si>
    <t>对用户提供的软件使用帮助和远程支援服务</t>
    <phoneticPr fontId="2" type="noConversion"/>
  </si>
  <si>
    <t>文档撰写及修改</t>
    <phoneticPr fontId="2" type="noConversion"/>
  </si>
  <si>
    <t>基础平台开发</t>
    <phoneticPr fontId="2" type="noConversion"/>
  </si>
  <si>
    <t>系统应用服务器</t>
    <phoneticPr fontId="46" type="noConversion"/>
  </si>
  <si>
    <t>套</t>
    <phoneticPr fontId="2" type="noConversion"/>
  </si>
  <si>
    <t>数字证书系统</t>
    <phoneticPr fontId="46" type="noConversion"/>
  </si>
  <si>
    <t>包括服务器证书和用户SSL证书</t>
    <phoneticPr fontId="46" type="noConversion"/>
  </si>
  <si>
    <t>公众号架构搭建</t>
    <phoneticPr fontId="46" type="noConversion"/>
  </si>
  <si>
    <t>搭建基础架构平台</t>
    <phoneticPr fontId="46" type="noConversion"/>
  </si>
  <si>
    <t>Digital - HTML/Flash Developer</t>
    <phoneticPr fontId="46" type="noConversion"/>
  </si>
  <si>
    <t>用户注册绑定功能开发</t>
    <phoneticPr fontId="46" type="noConversion"/>
  </si>
  <si>
    <t>用户鉴权管理</t>
    <phoneticPr fontId="46" type="noConversion"/>
  </si>
  <si>
    <t>所有页面均提供用户鉴权，任意页面通过转发或其他手段获取链接后转发均控制未授权第三方浏览。</t>
    <phoneticPr fontId="46" type="noConversion"/>
  </si>
  <si>
    <t>内部用户基础数据导入</t>
    <phoneticPr fontId="46" type="noConversion"/>
  </si>
  <si>
    <t>包含基础数据导入和组织架构设立和搭建</t>
    <phoneticPr fontId="46" type="noConversion"/>
  </si>
  <si>
    <t>品间监控品类白名单</t>
    <phoneticPr fontId="46" type="noConversion"/>
  </si>
  <si>
    <t>医院数据白名单</t>
    <phoneticPr fontId="46" type="noConversion"/>
  </si>
  <si>
    <t>核心医院导入</t>
    <phoneticPr fontId="46" type="noConversion"/>
  </si>
  <si>
    <t>医院与代表批量绑定数据操作</t>
    <phoneticPr fontId="46" type="noConversion"/>
  </si>
  <si>
    <t>协助通过xls梳理并批量绑定医院到代表名下</t>
    <phoneticPr fontId="46" type="noConversion"/>
  </si>
  <si>
    <t>当月采购量输入</t>
    <phoneticPr fontId="46" type="noConversion"/>
  </si>
  <si>
    <t>医院销量录入和管理</t>
    <phoneticPr fontId="46" type="noConversion"/>
  </si>
  <si>
    <t>Digital - HTML/Flash Developer</t>
    <phoneticPr fontId="46" type="noConversion"/>
  </si>
  <si>
    <t>计算器算法开发</t>
    <phoneticPr fontId="46" type="noConversion"/>
  </si>
  <si>
    <t>约量、实量等计算算法开始和页面呈现</t>
    <phoneticPr fontId="46" type="noConversion"/>
  </si>
  <si>
    <t>过往数据查询</t>
    <phoneticPr fontId="46" type="noConversion"/>
  </si>
  <si>
    <t>竞品销量输入</t>
    <phoneticPr fontId="46" type="noConversion"/>
  </si>
  <si>
    <t>医保总数输入与维护</t>
    <phoneticPr fontId="46" type="noConversion"/>
  </si>
  <si>
    <t>占比对比统计与趋势图</t>
    <phoneticPr fontId="46" type="noConversion"/>
  </si>
  <si>
    <t>品间占比量化统计趋势图表</t>
    <phoneticPr fontId="46" type="noConversion"/>
  </si>
  <si>
    <t>手机端图表，各级管理机构可直接查询。</t>
    <phoneticPr fontId="46" type="noConversion"/>
  </si>
  <si>
    <t>标准后台系统</t>
    <phoneticPr fontId="46" type="noConversion"/>
  </si>
  <si>
    <t>授权用户使用的后台系统</t>
    <phoneticPr fontId="46" type="noConversion"/>
  </si>
  <si>
    <t>销量查询界面</t>
    <phoneticPr fontId="46" type="noConversion"/>
  </si>
  <si>
    <t>销售可以查询单个医院的历史销量或某区域的历史销量清单。</t>
    <phoneticPr fontId="46" type="noConversion"/>
  </si>
  <si>
    <t>XLS导出功能开发</t>
    <phoneticPr fontId="46" type="noConversion"/>
  </si>
  <si>
    <t>上一条的查询结果支持以xls形式导出</t>
    <phoneticPr fontId="46" type="noConversion"/>
  </si>
  <si>
    <t>医院查询系统</t>
    <phoneticPr fontId="46" type="noConversion"/>
  </si>
  <si>
    <t>可以查询和编辑医院部分信息</t>
    <phoneticPr fontId="46" type="noConversion"/>
  </si>
  <si>
    <t>用户管理系统</t>
    <phoneticPr fontId="46" type="noConversion"/>
  </si>
  <si>
    <t>可以查询和编辑用户部分信息</t>
    <phoneticPr fontId="46" type="noConversion"/>
  </si>
  <si>
    <t>Digital - HTML/Flash Developer</t>
    <phoneticPr fontId="46" type="noConversion"/>
  </si>
  <si>
    <t>3.0 创意设计</t>
    <phoneticPr fontId="2" type="noConversion"/>
  </si>
  <si>
    <t>可选</t>
    <phoneticPr fontId="46" type="noConversion"/>
  </si>
  <si>
    <t>可选</t>
    <phoneticPr fontId="46" type="noConversion"/>
  </si>
  <si>
    <t>可选</t>
    <phoneticPr fontId="46" type="noConversion"/>
  </si>
  <si>
    <t>运维管理</t>
    <phoneticPr fontId="2" type="noConversion"/>
  </si>
  <si>
    <t>月报模板（半年）</t>
    <phoneticPr fontId="2" type="noConversion"/>
  </si>
  <si>
    <t>4.0 后台制作搭建（2套计算器）</t>
    <phoneticPr fontId="2" type="noConversion"/>
  </si>
  <si>
    <t>后台制作搭建（2套计算器）</t>
    <phoneticPr fontId="2" type="noConversion"/>
  </si>
  <si>
    <t>项目报告（半年）</t>
    <phoneticPr fontId="2" type="noConversion"/>
  </si>
  <si>
    <t>月</t>
    <phoneticPr fontId="2" type="noConversion"/>
  </si>
  <si>
    <t>套</t>
    <phoneticPr fontId="2" type="noConversion"/>
  </si>
  <si>
    <t>小时</t>
    <phoneticPr fontId="2" type="noConversion"/>
  </si>
  <si>
    <t>H5页面设计</t>
    <phoneticPr fontId="2" type="noConversion"/>
  </si>
  <si>
    <t>Digital</t>
    <phoneticPr fontId="2" type="noConversion"/>
  </si>
  <si>
    <t>5.0 税</t>
    <phoneticPr fontId="2" type="noConversion"/>
  </si>
  <si>
    <t>公众号推文推送等日常维护，6个月，每周2小时计算</t>
    <phoneticPr fontId="25" type="noConversion"/>
  </si>
  <si>
    <t>张</t>
    <phoneticPr fontId="2" type="noConversion"/>
  </si>
  <si>
    <t>政策解读撰写，难度较高；预估5篇；包括内容撰写，含排版，设计及完稿</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</si>
</sst>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0_);\(0\)"/>
    <numFmt numFmtId="177" formatCode="#,##0.00_ "/>
    <numFmt numFmtId="178" formatCode="_ &quot;￥&quot;* #,##0.00_ ;_ &quot;￥&quot;* \-#,##0.00_ ;_ &quot;￥&quot;* \-??_ ;_ @_ "/>
    <numFmt numFmtId="179" formatCode="&quot;¥&quot;#,##0.00_);[Red]\(&quot;¥&quot;#,##0.00\)"/>
  </numFmts>
  <fonts count="49" x14ac:knownFonts="1">
    <font>
      <sz val="12"/>
      <name val="宋体"/>
      <charset val="134"/>
    </font>
    <font>
      <sz val="12"/>
      <name val="宋体"/>
      <family val="3"/>
      <charset val="134"/>
    </font>
    <font>
      <sz val="9"/>
      <name val="宋体"/>
      <family val="3"/>
      <charset val="134"/>
    </font>
    <font>
      <sz val="10"/>
      <name val="Verdana"/>
      <family val="2"/>
    </font>
    <font>
      <sz val="12"/>
      <name val="宋体"/>
      <family val="3"/>
      <charset val="134"/>
    </font>
    <font>
      <sz val="12"/>
      <name val="Times New Roman"/>
      <family val="1"/>
    </font>
    <font>
      <b/>
      <sz val="11"/>
      <color indexed="8"/>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宋体"/>
      <family val="3"/>
      <charset val="134"/>
    </font>
    <font>
      <sz val="11"/>
      <color indexed="8"/>
      <name val="宋体"/>
      <family val="3"/>
      <charset val="134"/>
    </font>
    <font>
      <sz val="9"/>
      <name val="宋体"/>
      <family val="3"/>
      <charset val="134"/>
    </font>
    <font>
      <sz val="11"/>
      <color theme="1"/>
      <name val="宋体"/>
      <family val="3"/>
      <charset val="134"/>
      <scheme val="minor"/>
    </font>
    <font>
      <u/>
      <sz val="12"/>
      <color theme="10"/>
      <name val="宋体"/>
      <family val="3"/>
      <charset val="134"/>
    </font>
    <font>
      <u/>
      <sz val="12"/>
      <color theme="11"/>
      <name val="宋体"/>
      <family val="3"/>
      <charset val="134"/>
    </font>
    <font>
      <sz val="12"/>
      <name val="微软雅黑"/>
      <family val="2"/>
      <charset val="134"/>
    </font>
    <font>
      <b/>
      <sz val="12"/>
      <name val="微软雅黑"/>
      <family val="2"/>
      <charset val="134"/>
    </font>
    <font>
      <b/>
      <sz val="11"/>
      <color indexed="9"/>
      <name val="微软雅黑"/>
      <family val="2"/>
      <charset val="134"/>
    </font>
    <font>
      <sz val="12"/>
      <color theme="0" tint="-0.14999847407452621"/>
      <name val="微软雅黑"/>
      <family val="2"/>
      <charset val="134"/>
    </font>
    <font>
      <b/>
      <i/>
      <sz val="12"/>
      <name val="微软雅黑"/>
      <family val="2"/>
      <charset val="134"/>
    </font>
    <font>
      <sz val="11"/>
      <name val="微软雅黑"/>
      <family val="2"/>
      <charset val="134"/>
    </font>
    <font>
      <sz val="10"/>
      <name val="微软雅黑"/>
      <family val="2"/>
      <charset val="134"/>
    </font>
    <font>
      <sz val="10"/>
      <color indexed="8"/>
      <name val="微软雅黑"/>
      <family val="2"/>
      <charset val="134"/>
    </font>
    <font>
      <b/>
      <sz val="20"/>
      <name val="微软雅黑"/>
      <family val="2"/>
      <charset val="134"/>
    </font>
    <font>
      <sz val="10"/>
      <name val="Arial"/>
      <family val="2"/>
    </font>
    <font>
      <sz val="12"/>
      <name val="宋体"/>
      <family val="3"/>
      <charset val="134"/>
    </font>
    <font>
      <b/>
      <sz val="12"/>
      <color indexed="9"/>
      <name val="微软雅黑"/>
      <family val="2"/>
      <charset val="134"/>
    </font>
    <font>
      <b/>
      <sz val="10"/>
      <color indexed="10"/>
      <name val="微软雅黑"/>
      <family val="2"/>
      <charset val="134"/>
    </font>
    <font>
      <sz val="10"/>
      <color indexed="10"/>
      <name val="微软雅黑"/>
      <family val="2"/>
      <charset val="134"/>
    </font>
    <font>
      <b/>
      <sz val="14"/>
      <name val="微软雅黑"/>
      <family val="2"/>
      <charset val="134"/>
    </font>
    <font>
      <sz val="16"/>
      <name val="微软雅黑"/>
      <family val="2"/>
      <charset val="134"/>
    </font>
    <font>
      <b/>
      <sz val="18"/>
      <name val="微软雅黑"/>
      <family val="2"/>
      <charset val="134"/>
    </font>
    <font>
      <sz val="8"/>
      <name val="Tahoma"/>
      <family val="2"/>
    </font>
    <font>
      <b/>
      <sz val="10"/>
      <color indexed="8"/>
      <name val="微软雅黑"/>
      <family val="2"/>
      <charset val="134"/>
    </font>
    <font>
      <b/>
      <sz val="10"/>
      <color theme="1"/>
      <name val="微软雅黑"/>
      <family val="2"/>
      <charset val="134"/>
    </font>
  </fonts>
  <fills count="31">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19"/>
        <bgColor indexed="64"/>
      </patternFill>
    </fill>
    <fill>
      <patternFill patternType="solid">
        <fgColor theme="0"/>
        <bgColor indexed="64"/>
      </patternFill>
    </fill>
  </fills>
  <borders count="2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thin">
        <color indexed="64"/>
      </top>
      <bottom style="thin">
        <color indexed="64"/>
      </bottom>
      <diagonal/>
    </border>
  </borders>
  <cellStyleXfs count="123">
    <xf numFmtId="0" fontId="0" fillId="0" borderId="0"/>
    <xf numFmtId="0" fontId="5" fillId="0" borderId="0"/>
    <xf numFmtId="0" fontId="3" fillId="0" borderId="0"/>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7"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16" borderId="0" applyNumberFormat="0" applyBorder="0" applyAlignment="0" applyProtection="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4" borderId="0" applyNumberFormat="0" applyBorder="0" applyAlignment="0" applyProtection="0">
      <alignment vertical="center"/>
    </xf>
    <xf numFmtId="0" fontId="26" fillId="0" borderId="0">
      <alignment vertical="center"/>
    </xf>
    <xf numFmtId="0" fontId="24" fillId="0" borderId="0">
      <alignment vertical="center"/>
    </xf>
    <xf numFmtId="0" fontId="4" fillId="0" borderId="0"/>
    <xf numFmtId="0" fontId="23" fillId="0" borderId="0"/>
    <xf numFmtId="0" fontId="23" fillId="0" borderId="0"/>
    <xf numFmtId="0" fontId="23" fillId="0" borderId="0"/>
    <xf numFmtId="0" fontId="23" fillId="0" borderId="0"/>
    <xf numFmtId="0" fontId="14" fillId="6" borderId="0" applyNumberFormat="0" applyBorder="0" applyAlignment="0" applyProtection="0">
      <alignment vertical="center"/>
    </xf>
    <xf numFmtId="0" fontId="6" fillId="0" borderId="4" applyNumberFormat="0" applyFill="0" applyAlignment="0" applyProtection="0">
      <alignment vertical="center"/>
    </xf>
    <xf numFmtId="178" fontId="1" fillId="0" borderId="0" applyFont="0" applyFill="0" applyBorder="0" applyAlignment="0" applyProtection="0">
      <alignment vertical="center"/>
    </xf>
    <xf numFmtId="0" fontId="15" fillId="9" borderId="5" applyNumberFormat="0" applyAlignment="0" applyProtection="0">
      <alignment vertical="center"/>
    </xf>
    <xf numFmtId="0" fontId="16" fillId="19" borderId="6"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15" borderId="0" applyNumberFormat="0" applyBorder="0" applyAlignment="0" applyProtection="0">
      <alignment vertical="center"/>
    </xf>
    <xf numFmtId="0" fontId="8" fillId="23" borderId="0" applyNumberFormat="0" applyBorder="0" applyAlignment="0" applyProtection="0">
      <alignment vertical="center"/>
    </xf>
    <xf numFmtId="0" fontId="20" fillId="12" borderId="0" applyNumberFormat="0" applyBorder="0" applyAlignment="0" applyProtection="0">
      <alignment vertical="center"/>
    </xf>
    <xf numFmtId="0" fontId="21" fillId="9" borderId="8" applyNumberFormat="0" applyAlignment="0" applyProtection="0">
      <alignment vertical="center"/>
    </xf>
    <xf numFmtId="0" fontId="22" fillId="3" borderId="5" applyNumberFormat="0" applyAlignment="0" applyProtection="0">
      <alignment vertical="center"/>
    </xf>
    <xf numFmtId="0" fontId="3" fillId="5" borderId="9" applyNumberFormat="0" applyFont="0" applyAlignment="0" applyProtection="0">
      <alignment vertical="center"/>
    </xf>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8" fillId="0" borderId="0"/>
    <xf numFmtId="0" fontId="1" fillId="0" borderId="0">
      <alignment vertical="center"/>
    </xf>
    <xf numFmtId="43" fontId="39" fillId="0" borderId="0" applyFont="0" applyFill="0" applyBorder="0" applyAlignment="0" applyProtection="0">
      <alignment vertical="center"/>
    </xf>
    <xf numFmtId="0" fontId="38" fillId="0" borderId="0">
      <alignment vertical="top"/>
    </xf>
    <xf numFmtId="43" fontId="1" fillId="0" borderId="0" applyFont="0" applyFill="0" applyBorder="0" applyAlignment="0" applyProtection="0">
      <alignment vertical="center"/>
    </xf>
  </cellStyleXfs>
  <cellXfs count="103">
    <xf numFmtId="0" fontId="0" fillId="0" borderId="0" xfId="0" applyAlignment="1">
      <alignment vertical="center"/>
    </xf>
    <xf numFmtId="0" fontId="29" fillId="0" borderId="0" xfId="0" applyFont="1" applyAlignment="1">
      <alignment vertical="center"/>
    </xf>
    <xf numFmtId="0" fontId="29" fillId="0" borderId="0" xfId="0" applyFont="1" applyAlignment="1">
      <alignment vertical="center" wrapText="1"/>
    </xf>
    <xf numFmtId="0" fontId="31" fillId="24" borderId="11" xfId="0" applyFont="1" applyFill="1" applyBorder="1" applyAlignment="1">
      <alignment horizontal="center" vertical="center" wrapText="1"/>
    </xf>
    <xf numFmtId="176" fontId="31" fillId="24" borderId="16" xfId="0" applyNumberFormat="1" applyFont="1" applyFill="1" applyBorder="1" applyAlignment="1">
      <alignment horizontal="center" vertical="center" wrapText="1"/>
    </xf>
    <xf numFmtId="176" fontId="31" fillId="24" borderId="12" xfId="0" applyNumberFormat="1" applyFont="1" applyFill="1" applyBorder="1" applyAlignment="1">
      <alignment horizontal="center" vertical="center" wrapText="1"/>
    </xf>
    <xf numFmtId="0" fontId="31" fillId="24" borderId="12" xfId="0" applyFont="1" applyFill="1" applyBorder="1" applyAlignment="1">
      <alignment horizontal="center" vertical="center" wrapText="1"/>
    </xf>
    <xf numFmtId="176" fontId="31" fillId="24" borderId="13" xfId="0" applyNumberFormat="1" applyFont="1" applyFill="1" applyBorder="1" applyAlignment="1">
      <alignment horizontal="center" vertical="center" wrapText="1"/>
    </xf>
    <xf numFmtId="0" fontId="34" fillId="0" borderId="0" xfId="0" applyFont="1" applyAlignment="1">
      <alignment wrapText="1"/>
    </xf>
    <xf numFmtId="176" fontId="29" fillId="25" borderId="10" xfId="0" applyNumberFormat="1" applyFont="1" applyFill="1" applyBorder="1" applyAlignment="1">
      <alignment horizontal="right" vertical="center"/>
    </xf>
    <xf numFmtId="0" fontId="32" fillId="26" borderId="10" xfId="0" applyFont="1" applyFill="1" applyBorder="1" applyAlignment="1">
      <alignment vertical="center"/>
    </xf>
    <xf numFmtId="0" fontId="30" fillId="25" borderId="22" xfId="0" applyFont="1" applyFill="1" applyBorder="1" applyAlignment="1">
      <alignment horizontal="left" vertical="center"/>
    </xf>
    <xf numFmtId="0" fontId="30" fillId="25" borderId="14" xfId="0" applyFont="1" applyFill="1" applyBorder="1" applyAlignment="1">
      <alignment horizontal="left" vertical="center"/>
    </xf>
    <xf numFmtId="0" fontId="34" fillId="0" borderId="0" xfId="0" applyFont="1"/>
    <xf numFmtId="0" fontId="35" fillId="0" borderId="17" xfId="0" applyFont="1" applyFill="1" applyBorder="1" applyAlignment="1">
      <alignment vertical="center"/>
    </xf>
    <xf numFmtId="0" fontId="36" fillId="0" borderId="17" xfId="0" applyFont="1" applyFill="1" applyBorder="1" applyAlignment="1">
      <alignment horizontal="left" vertical="center"/>
    </xf>
    <xf numFmtId="0" fontId="35" fillId="0" borderId="17" xfId="0" applyFont="1" applyFill="1" applyBorder="1" applyAlignment="1">
      <alignment horizontal="center" vertical="center"/>
    </xf>
    <xf numFmtId="0" fontId="30" fillId="25" borderId="17" xfId="0" applyFont="1" applyFill="1" applyBorder="1" applyAlignment="1">
      <alignment horizontal="left" vertical="center"/>
    </xf>
    <xf numFmtId="177" fontId="33" fillId="25" borderId="10" xfId="0" applyNumberFormat="1" applyFont="1" applyFill="1" applyBorder="1" applyAlignment="1">
      <alignment horizontal="right"/>
    </xf>
    <xf numFmtId="1" fontId="35" fillId="0" borderId="18" xfId="0" applyNumberFormat="1" applyFont="1" applyFill="1" applyBorder="1" applyAlignment="1">
      <alignment horizontal="center" vertical="center"/>
    </xf>
    <xf numFmtId="0" fontId="29" fillId="26" borderId="17" xfId="0" applyFont="1" applyFill="1" applyBorder="1" applyAlignment="1">
      <alignment vertical="center"/>
    </xf>
    <xf numFmtId="0" fontId="0" fillId="0" borderId="0" xfId="0"/>
    <xf numFmtId="0" fontId="40" fillId="29" borderId="18" xfId="0" applyFont="1" applyFill="1" applyBorder="1" applyAlignment="1">
      <alignment horizontal="center" vertical="center"/>
    </xf>
    <xf numFmtId="0" fontId="40" fillId="29" borderId="17" xfId="0" applyFont="1" applyFill="1" applyBorder="1" applyAlignment="1">
      <alignment horizontal="center" vertical="center"/>
    </xf>
    <xf numFmtId="0" fontId="29" fillId="0" borderId="0" xfId="0" applyFont="1"/>
    <xf numFmtId="0" fontId="41" fillId="0" borderId="0" xfId="0" applyFont="1"/>
    <xf numFmtId="0" fontId="29" fillId="0" borderId="0" xfId="0" applyFont="1" applyAlignment="1">
      <alignment horizontal="right"/>
    </xf>
    <xf numFmtId="0" fontId="29" fillId="0" borderId="18" xfId="0" applyFont="1" applyBorder="1" applyAlignment="1">
      <alignment horizontal="center" vertical="center"/>
    </xf>
    <xf numFmtId="43" fontId="29" fillId="0" borderId="17" xfId="120" applyFont="1" applyBorder="1" applyAlignment="1"/>
    <xf numFmtId="0" fontId="42" fillId="0" borderId="0" xfId="0" applyFont="1"/>
    <xf numFmtId="0" fontId="29" fillId="0" borderId="0" xfId="0" applyFont="1" applyBorder="1" applyAlignment="1">
      <alignment horizontal="center" wrapText="1"/>
    </xf>
    <xf numFmtId="0" fontId="29" fillId="0" borderId="0" xfId="0" applyFont="1" applyBorder="1" applyAlignment="1">
      <alignment wrapText="1"/>
    </xf>
    <xf numFmtId="43" fontId="29" fillId="0" borderId="0" xfId="120" applyNumberFormat="1" applyFont="1" applyBorder="1" applyAlignment="1"/>
    <xf numFmtId="0" fontId="29" fillId="0" borderId="0" xfId="0" applyFont="1" applyBorder="1" applyAlignment="1">
      <alignment horizontal="center"/>
    </xf>
    <xf numFmtId="0" fontId="44" fillId="0" borderId="0" xfId="0" applyFont="1" applyFill="1" applyBorder="1" applyAlignment="1">
      <alignment wrapText="1"/>
    </xf>
    <xf numFmtId="0" fontId="29" fillId="0" borderId="0" xfId="0" applyFont="1" applyFill="1" applyBorder="1" applyAlignment="1">
      <alignment wrapText="1"/>
    </xf>
    <xf numFmtId="0" fontId="29" fillId="0" borderId="0" xfId="0" applyFont="1" applyBorder="1"/>
    <xf numFmtId="0" fontId="29" fillId="0" borderId="0" xfId="0" applyFont="1" applyBorder="1" applyAlignment="1">
      <alignment horizontal="right"/>
    </xf>
    <xf numFmtId="177" fontId="43" fillId="27" borderId="17" xfId="0" applyNumberFormat="1" applyFont="1" applyFill="1" applyBorder="1" applyAlignment="1">
      <alignment vertical="center"/>
    </xf>
    <xf numFmtId="0" fontId="43" fillId="27" borderId="17" xfId="0" applyFont="1" applyFill="1" applyBorder="1" applyAlignment="1">
      <alignment vertical="center"/>
    </xf>
    <xf numFmtId="43" fontId="43" fillId="0" borderId="17" xfId="120" applyNumberFormat="1" applyFont="1" applyBorder="1" applyAlignment="1"/>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18" xfId="0" applyFont="1" applyBorder="1" applyAlignment="1">
      <alignment horizontal="left" vertical="center" wrapText="1"/>
    </xf>
    <xf numFmtId="0" fontId="34" fillId="30" borderId="0" xfId="0" applyFont="1" applyFill="1" applyAlignment="1">
      <alignment wrapText="1"/>
    </xf>
    <xf numFmtId="0" fontId="36" fillId="30" borderId="17" xfId="0" applyFont="1" applyFill="1" applyBorder="1" applyAlignment="1">
      <alignment vertical="center"/>
    </xf>
    <xf numFmtId="0" fontId="35" fillId="30" borderId="17" xfId="119" applyFont="1" applyFill="1" applyBorder="1" applyAlignment="1">
      <alignment horizontal="left" vertical="center" wrapText="1"/>
    </xf>
    <xf numFmtId="0" fontId="36" fillId="30" borderId="17" xfId="0" applyFont="1" applyFill="1" applyBorder="1" applyAlignment="1">
      <alignment vertical="center" wrapText="1"/>
    </xf>
    <xf numFmtId="0" fontId="36" fillId="30" borderId="17" xfId="0" applyFont="1" applyFill="1" applyBorder="1" applyAlignment="1">
      <alignment horizontal="center" vertical="center" wrapText="1"/>
    </xf>
    <xf numFmtId="0" fontId="35" fillId="30" borderId="17" xfId="0" applyFont="1" applyFill="1" applyBorder="1" applyAlignment="1">
      <alignment horizontal="center" vertical="center"/>
    </xf>
    <xf numFmtId="0" fontId="36" fillId="30" borderId="17" xfId="0" applyFont="1" applyFill="1" applyBorder="1" applyAlignment="1">
      <alignment horizontal="center" vertical="center"/>
    </xf>
    <xf numFmtId="0" fontId="35" fillId="30" borderId="18" xfId="0" applyFont="1" applyFill="1" applyBorder="1" applyAlignment="1">
      <alignment horizontal="center" vertical="center"/>
    </xf>
    <xf numFmtId="0" fontId="34" fillId="30" borderId="17" xfId="0" applyFont="1" applyFill="1" applyBorder="1" applyAlignment="1">
      <alignment horizontal="left" vertical="center"/>
    </xf>
    <xf numFmtId="0" fontId="34" fillId="30" borderId="0" xfId="0" applyFont="1" applyFill="1"/>
    <xf numFmtId="0" fontId="30" fillId="30" borderId="25" xfId="0" applyFont="1" applyFill="1" applyBorder="1" applyAlignment="1">
      <alignment horizontal="left" vertical="center"/>
    </xf>
    <xf numFmtId="0" fontId="36" fillId="30" borderId="15" xfId="0" applyFont="1" applyFill="1" applyBorder="1" applyAlignment="1">
      <alignment vertical="center"/>
    </xf>
    <xf numFmtId="0" fontId="35" fillId="30" borderId="19" xfId="0" applyFont="1" applyFill="1" applyBorder="1" applyAlignment="1">
      <alignment horizontal="center" vertical="center"/>
    </xf>
    <xf numFmtId="0" fontId="34" fillId="30" borderId="17" xfId="0" applyFont="1" applyFill="1" applyBorder="1" applyAlignment="1"/>
    <xf numFmtId="0" fontId="36" fillId="30" borderId="17" xfId="0" applyFont="1" applyFill="1" applyBorder="1" applyAlignment="1">
      <alignment horizontal="left" vertical="center" wrapText="1"/>
    </xf>
    <xf numFmtId="0" fontId="35" fillId="30" borderId="19" xfId="0" applyFont="1" applyFill="1" applyBorder="1" applyAlignment="1">
      <alignment horizontal="center" vertical="center" wrapText="1"/>
    </xf>
    <xf numFmtId="0" fontId="36" fillId="30" borderId="24" xfId="0" applyFont="1" applyFill="1" applyBorder="1" applyAlignment="1">
      <alignment horizontal="left" vertical="center"/>
    </xf>
    <xf numFmtId="0" fontId="34" fillId="30" borderId="17" xfId="0" applyFont="1" applyFill="1" applyBorder="1" applyAlignment="1">
      <alignment vertical="center"/>
    </xf>
    <xf numFmtId="0" fontId="36" fillId="30" borderId="23" xfId="0" applyFont="1" applyFill="1" applyBorder="1" applyAlignment="1">
      <alignment horizontal="left" vertical="center"/>
    </xf>
    <xf numFmtId="0" fontId="34" fillId="30" borderId="0" xfId="0" applyFont="1" applyFill="1" applyAlignment="1">
      <alignment horizontal="left" vertical="center"/>
    </xf>
    <xf numFmtId="0" fontId="34" fillId="30" borderId="0" xfId="0" applyFont="1" applyFill="1" applyAlignment="1">
      <alignment vertical="center"/>
    </xf>
    <xf numFmtId="0" fontId="30" fillId="30" borderId="25" xfId="0" applyFont="1" applyFill="1" applyBorder="1" applyAlignment="1">
      <alignment horizontal="center" vertical="center"/>
    </xf>
    <xf numFmtId="0" fontId="36" fillId="30" borderId="17" xfId="0" applyFont="1" applyFill="1" applyBorder="1" applyAlignment="1">
      <alignment horizontal="left" vertical="center"/>
    </xf>
    <xf numFmtId="179" fontId="43" fillId="27" borderId="17" xfId="0" applyNumberFormat="1" applyFont="1" applyFill="1" applyBorder="1" applyAlignment="1">
      <alignment vertical="center"/>
    </xf>
    <xf numFmtId="0" fontId="30" fillId="30" borderId="24" xfId="0" applyFont="1" applyFill="1" applyBorder="1" applyAlignment="1">
      <alignment horizontal="center" vertical="center"/>
    </xf>
    <xf numFmtId="0" fontId="34" fillId="30" borderId="24" xfId="0" applyFont="1" applyFill="1" applyBorder="1" applyAlignment="1">
      <alignment horizontal="center" vertical="center"/>
    </xf>
    <xf numFmtId="0" fontId="34" fillId="30" borderId="25" xfId="0" applyFont="1" applyFill="1" applyBorder="1" applyAlignment="1">
      <alignment horizontal="center" vertical="center"/>
    </xf>
    <xf numFmtId="0" fontId="34" fillId="30" borderId="23" xfId="0" applyFont="1" applyFill="1" applyBorder="1" applyAlignment="1">
      <alignment horizontal="center" vertical="center"/>
    </xf>
    <xf numFmtId="0" fontId="30" fillId="30" borderId="24" xfId="0" applyFont="1" applyFill="1" applyBorder="1" applyAlignment="1">
      <alignment horizontal="center" vertical="center"/>
    </xf>
    <xf numFmtId="0" fontId="30" fillId="30" borderId="25" xfId="0" applyFont="1" applyFill="1" applyBorder="1" applyAlignment="1">
      <alignment horizontal="center" vertical="center"/>
    </xf>
    <xf numFmtId="0" fontId="30" fillId="30" borderId="23" xfId="0" applyFont="1" applyFill="1" applyBorder="1" applyAlignment="1">
      <alignment horizontal="center" vertical="center"/>
    </xf>
    <xf numFmtId="0" fontId="36" fillId="30" borderId="24" xfId="0" applyFont="1" applyFill="1" applyBorder="1" applyAlignment="1">
      <alignment horizontal="left" vertical="center"/>
    </xf>
    <xf numFmtId="0" fontId="36" fillId="30" borderId="23" xfId="0" applyFont="1" applyFill="1" applyBorder="1" applyAlignment="1">
      <alignment horizontal="left" vertical="center"/>
    </xf>
    <xf numFmtId="0" fontId="36" fillId="30" borderId="25" xfId="0" applyFont="1" applyFill="1" applyBorder="1" applyAlignment="1">
      <alignment horizontal="left" vertical="center"/>
    </xf>
    <xf numFmtId="0" fontId="48" fillId="30" borderId="24" xfId="0" applyFont="1" applyFill="1" applyBorder="1" applyAlignment="1">
      <alignment horizontal="left" vertical="center"/>
    </xf>
    <xf numFmtId="0" fontId="48" fillId="30" borderId="25" xfId="0" applyFont="1" applyFill="1" applyBorder="1" applyAlignment="1">
      <alignment horizontal="left" vertical="center"/>
    </xf>
    <xf numFmtId="0" fontId="48" fillId="30" borderId="23" xfId="0" applyFont="1" applyFill="1" applyBorder="1" applyAlignment="1">
      <alignment horizontal="left" vertical="center"/>
    </xf>
    <xf numFmtId="0" fontId="47" fillId="30" borderId="24" xfId="0" applyFont="1" applyFill="1" applyBorder="1" applyAlignment="1">
      <alignment horizontal="left" vertical="center"/>
    </xf>
    <xf numFmtId="0" fontId="47" fillId="30" borderId="25" xfId="0" applyFont="1" applyFill="1" applyBorder="1" applyAlignment="1">
      <alignment horizontal="left" vertical="center"/>
    </xf>
    <xf numFmtId="0" fontId="47" fillId="30" borderId="23" xfId="0" applyFont="1" applyFill="1" applyBorder="1" applyAlignment="1">
      <alignment horizontal="left" vertical="center"/>
    </xf>
    <xf numFmtId="0" fontId="36" fillId="30" borderId="24" xfId="0" applyFont="1" applyFill="1" applyBorder="1" applyAlignment="1">
      <alignment horizontal="center" vertical="center" wrapText="1"/>
    </xf>
    <xf numFmtId="0" fontId="36" fillId="30" borderId="23" xfId="0" applyFont="1" applyFill="1" applyBorder="1" applyAlignment="1">
      <alignment horizontal="center" vertical="center" wrapText="1"/>
    </xf>
    <xf numFmtId="0" fontId="43" fillId="27" borderId="18" xfId="0" applyFont="1" applyFill="1" applyBorder="1" applyAlignment="1">
      <alignment horizontal="center" vertical="center"/>
    </xf>
    <xf numFmtId="0" fontId="43" fillId="27" borderId="19" xfId="0" applyFont="1" applyFill="1" applyBorder="1" applyAlignment="1">
      <alignment horizontal="center" vertical="center"/>
    </xf>
    <xf numFmtId="10" fontId="36" fillId="0" borderId="18" xfId="0" applyNumberFormat="1" applyFont="1" applyFill="1" applyBorder="1" applyAlignment="1">
      <alignment horizontal="left" vertical="center" wrapText="1"/>
    </xf>
    <xf numFmtId="10" fontId="36" fillId="0" borderId="19" xfId="0" applyNumberFormat="1" applyFont="1" applyFill="1" applyBorder="1" applyAlignment="1">
      <alignment horizontal="left" vertical="center" wrapText="1"/>
    </xf>
    <xf numFmtId="0" fontId="31" fillId="24" borderId="16" xfId="0" applyFont="1" applyFill="1" applyBorder="1" applyAlignment="1">
      <alignment horizontal="center" vertical="center" wrapText="1"/>
    </xf>
    <xf numFmtId="0" fontId="31" fillId="24" borderId="20" xfId="0" applyFont="1" applyFill="1" applyBorder="1" applyAlignment="1">
      <alignment horizontal="center" vertical="center" wrapText="1"/>
    </xf>
    <xf numFmtId="0" fontId="31" fillId="24" borderId="21" xfId="0" applyFont="1" applyFill="1" applyBorder="1" applyAlignment="1">
      <alignment horizontal="center"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35" fillId="30" borderId="24" xfId="0" applyFont="1" applyFill="1" applyBorder="1" applyAlignment="1">
      <alignment horizontal="center" vertical="center"/>
    </xf>
    <xf numFmtId="0" fontId="35" fillId="30" borderId="23" xfId="0" applyFont="1" applyFill="1" applyBorder="1" applyAlignment="1">
      <alignment horizontal="center" vertical="center"/>
    </xf>
    <xf numFmtId="0" fontId="45" fillId="28" borderId="26" xfId="0" applyFont="1" applyFill="1" applyBorder="1" applyAlignment="1">
      <alignment horizontal="center" vertical="center"/>
    </xf>
    <xf numFmtId="0" fontId="45" fillId="28" borderId="0" xfId="0" applyFont="1" applyFill="1" applyBorder="1" applyAlignment="1">
      <alignment horizontal="center" vertical="center"/>
    </xf>
    <xf numFmtId="0" fontId="37" fillId="27" borderId="0" xfId="0" applyFont="1" applyFill="1" applyBorder="1" applyAlignment="1">
      <alignment horizontal="center" vertical="center"/>
    </xf>
    <xf numFmtId="179" fontId="43" fillId="27" borderId="18" xfId="0" applyNumberFormat="1" applyFont="1" applyFill="1" applyBorder="1" applyAlignment="1">
      <alignment horizontal="right" vertical="center"/>
    </xf>
    <xf numFmtId="179" fontId="43" fillId="27" borderId="27" xfId="0" applyNumberFormat="1" applyFont="1" applyFill="1" applyBorder="1" applyAlignment="1">
      <alignment horizontal="right" vertical="center"/>
    </xf>
    <xf numFmtId="179" fontId="43" fillId="27" borderId="19" xfId="0" applyNumberFormat="1" applyFont="1" applyFill="1" applyBorder="1" applyAlignment="1">
      <alignment horizontal="right" vertical="center"/>
    </xf>
  </cellXfs>
  <cellStyles count="123">
    <cellStyle name="_ET_STYLE_NoName_00_" xfId="1"/>
    <cellStyle name="0,0_x000a__x000a_NA_x000a__x000a_" xfId="2"/>
    <cellStyle name="20% - 强调文字颜色 1 2" xfId="3"/>
    <cellStyle name="20% - 强调文字颜色 2 2" xfId="4"/>
    <cellStyle name="20% - 强调文字颜色 3 2" xfId="5"/>
    <cellStyle name="20% - 强调文字颜色 4 2" xfId="6"/>
    <cellStyle name="20% - 强调文字颜色 5 2" xfId="7"/>
    <cellStyle name="20% - 强调文字颜色 6 2" xfId="8"/>
    <cellStyle name="40% - 强调文字颜色 1 2" xfId="9"/>
    <cellStyle name="40% - 强调文字颜色 2 2" xfId="10"/>
    <cellStyle name="40% - 强调文字颜色 3 2" xfId="11"/>
    <cellStyle name="40% - 强调文字颜色 4 2" xfId="12"/>
    <cellStyle name="40% - 强调文字颜色 5 2" xfId="13"/>
    <cellStyle name="40% - 强调文字颜色 6 2" xfId="14"/>
    <cellStyle name="60% - 强调文字颜色 1 2" xfId="15"/>
    <cellStyle name="60% - 强调文字颜色 2 2" xfId="16"/>
    <cellStyle name="60% - 强调文字颜色 3 2" xfId="17"/>
    <cellStyle name="60% - 强调文字颜色 4 2" xfId="18"/>
    <cellStyle name="60% - 强调文字颜色 5 2" xfId="19"/>
    <cellStyle name="60% - 强调文字颜色 6 2" xfId="20"/>
    <cellStyle name="Normal 2" xfId="118"/>
    <cellStyle name="标题 1 2" xfId="21"/>
    <cellStyle name="标题 2 2" xfId="22"/>
    <cellStyle name="标题 3 2" xfId="23"/>
    <cellStyle name="标题 4 2" xfId="24"/>
    <cellStyle name="标题 5" xfId="25"/>
    <cellStyle name="差 2" xfId="26"/>
    <cellStyle name="常规" xfId="0" builtinId="0"/>
    <cellStyle name="常规 2" xfId="121"/>
    <cellStyle name="常规 22" xfId="27"/>
    <cellStyle name="常规 24" xfId="28"/>
    <cellStyle name="常规 27" xfId="29"/>
    <cellStyle name="常规 3" xfId="30"/>
    <cellStyle name="常规 3 3" xfId="119"/>
    <cellStyle name="常规 7" xfId="31"/>
    <cellStyle name="常规 8" xfId="32"/>
    <cellStyle name="常规 9" xfId="33"/>
    <cellStyle name="超链接" xfId="52" builtinId="8" hidden="1"/>
    <cellStyle name="超链接" xfId="54" builtinId="8" hidden="1"/>
    <cellStyle name="超链接" xfId="56" builtinId="8" hidden="1"/>
    <cellStyle name="超链接" xfId="58" builtinId="8" hidden="1"/>
    <cellStyle name="超链接" xfId="60" builtinId="8" hidden="1"/>
    <cellStyle name="超链接" xfId="62" builtinId="8" hidden="1"/>
    <cellStyle name="超链接" xfId="64" builtinId="8" hidden="1"/>
    <cellStyle name="超链接" xfId="66" builtinId="8" hidden="1"/>
    <cellStyle name="超链接" xfId="68" builtinId="8" hidden="1"/>
    <cellStyle name="超链接" xfId="70" builtinId="8" hidden="1"/>
    <cellStyle name="超链接" xfId="72" builtinId="8" hidden="1"/>
    <cellStyle name="超链接" xfId="74" builtinId="8" hidden="1"/>
    <cellStyle name="超链接" xfId="76" builtinId="8" hidden="1"/>
    <cellStyle name="超链接" xfId="78" builtinId="8" hidden="1"/>
    <cellStyle name="超链接" xfId="80" builtinId="8" hidden="1"/>
    <cellStyle name="超链接" xfId="82" builtinId="8" hidden="1"/>
    <cellStyle name="超链接" xfId="84" builtinId="8" hidden="1"/>
    <cellStyle name="超链接" xfId="86" builtinId="8" hidden="1"/>
    <cellStyle name="超链接" xfId="88" builtinId="8" hidden="1"/>
    <cellStyle name="超链接" xfId="90" builtinId="8" hidden="1"/>
    <cellStyle name="超链接" xfId="92" builtinId="8" hidden="1"/>
    <cellStyle name="超链接" xfId="94" builtinId="8" hidden="1"/>
    <cellStyle name="超链接" xfId="96" builtinId="8" hidden="1"/>
    <cellStyle name="超链接" xfId="98" builtinId="8" hidden="1"/>
    <cellStyle name="超链接" xfId="100" builtinId="8" hidden="1"/>
    <cellStyle name="超链接" xfId="102" builtinId="8" hidden="1"/>
    <cellStyle name="超链接" xfId="104" builtinId="8" hidden="1"/>
    <cellStyle name="超链接" xfId="106" builtinId="8" hidden="1"/>
    <cellStyle name="超链接" xfId="108" builtinId="8" hidden="1"/>
    <cellStyle name="超链接" xfId="110" builtinId="8" hidden="1"/>
    <cellStyle name="超链接" xfId="112" builtinId="8" hidden="1"/>
    <cellStyle name="超链接" xfId="114" builtinId="8" hidden="1"/>
    <cellStyle name="超链接" xfId="116" builtinId="8" hidden="1"/>
    <cellStyle name="好 2" xfId="34"/>
    <cellStyle name="汇总 2" xfId="35"/>
    <cellStyle name="货币 2" xfId="36"/>
    <cellStyle name="计算 2" xfId="37"/>
    <cellStyle name="检查单元格 2" xfId="38"/>
    <cellStyle name="解释性文本 2" xfId="39"/>
    <cellStyle name="警告文本 2" xfId="40"/>
    <cellStyle name="链接单元格 2" xfId="41"/>
    <cellStyle name="千位分隔" xfId="120" builtinId="3"/>
    <cellStyle name="千位分隔 2" xfId="122"/>
    <cellStyle name="强调文字颜色 1 2" xfId="42"/>
    <cellStyle name="强调文字颜色 2 2" xfId="43"/>
    <cellStyle name="强调文字颜色 3 2" xfId="44"/>
    <cellStyle name="强调文字颜色 4 2" xfId="45"/>
    <cellStyle name="强调文字颜色 5 2" xfId="46"/>
    <cellStyle name="强调文字颜色 6 2" xfId="47"/>
    <cellStyle name="适中 2" xfId="48"/>
    <cellStyle name="输出 2" xfId="49"/>
    <cellStyle name="输入 2" xfId="50"/>
    <cellStyle name="已访问的超链接" xfId="53" builtinId="9" hidden="1"/>
    <cellStyle name="已访问的超链接" xfId="55" builtinId="9" hidden="1"/>
    <cellStyle name="已访问的超链接" xfId="57" builtinId="9" hidden="1"/>
    <cellStyle name="已访问的超链接" xfId="59" builtinId="9" hidden="1"/>
    <cellStyle name="已访问的超链接" xfId="61" builtinId="9" hidden="1"/>
    <cellStyle name="已访问的超链接" xfId="63" builtinId="9" hidden="1"/>
    <cellStyle name="已访问的超链接" xfId="65" builtinId="9" hidden="1"/>
    <cellStyle name="已访问的超链接" xfId="67" builtinId="9" hidden="1"/>
    <cellStyle name="已访问的超链接" xfId="69" builtinId="9" hidden="1"/>
    <cellStyle name="已访问的超链接" xfId="71" builtinId="9" hidden="1"/>
    <cellStyle name="已访问的超链接" xfId="73" builtinId="9" hidden="1"/>
    <cellStyle name="已访问的超链接" xfId="75" builtinId="9" hidden="1"/>
    <cellStyle name="已访问的超链接" xfId="77" builtinId="9" hidden="1"/>
    <cellStyle name="已访问的超链接" xfId="79" builtinId="9" hidden="1"/>
    <cellStyle name="已访问的超链接" xfId="81" builtinId="9" hidden="1"/>
    <cellStyle name="已访问的超链接" xfId="83" builtinId="9" hidden="1"/>
    <cellStyle name="已访问的超链接" xfId="85" builtinId="9" hidden="1"/>
    <cellStyle name="已访问的超链接" xfId="87" builtinId="9" hidden="1"/>
    <cellStyle name="已访问的超链接" xfId="89" builtinId="9" hidden="1"/>
    <cellStyle name="已访问的超链接" xfId="91" builtinId="9" hidden="1"/>
    <cellStyle name="已访问的超链接" xfId="93" builtinId="9" hidden="1"/>
    <cellStyle name="已访问的超链接" xfId="95" builtinId="9" hidden="1"/>
    <cellStyle name="已访问的超链接" xfId="97" builtinId="9" hidden="1"/>
    <cellStyle name="已访问的超链接" xfId="99" builtinId="9" hidden="1"/>
    <cellStyle name="已访问的超链接" xfId="101" builtinId="9" hidden="1"/>
    <cellStyle name="已访问的超链接" xfId="103" builtinId="9" hidden="1"/>
    <cellStyle name="已访问的超链接" xfId="105" builtinId="9" hidden="1"/>
    <cellStyle name="已访问的超链接" xfId="107" builtinId="9" hidden="1"/>
    <cellStyle name="已访问的超链接" xfId="109" builtinId="9" hidden="1"/>
    <cellStyle name="已访问的超链接" xfId="111" builtinId="9" hidden="1"/>
    <cellStyle name="已访问的超链接" xfId="113" builtinId="9" hidden="1"/>
    <cellStyle name="已访问的超链接" xfId="115" builtinId="9" hidden="1"/>
    <cellStyle name="已访问的超链接" xfId="117" builtinId="9" hidden="1"/>
    <cellStyle name="注释 2" xfId="5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tabSelected="1" topLeftCell="A28" zoomScale="80" zoomScaleNormal="80" workbookViewId="0">
      <selection activeCell="H56" sqref="H56"/>
    </sheetView>
  </sheetViews>
  <sheetFormatPr defaultColWidth="8.875" defaultRowHeight="14.25" x14ac:dyDescent="0.15"/>
  <cols>
    <col min="2" max="2" width="14.875" customWidth="1"/>
    <col min="3" max="3" width="23" customWidth="1"/>
    <col min="4" max="4" width="34.125" customWidth="1"/>
    <col min="5" max="5" width="32.5" customWidth="1"/>
    <col min="6" max="6" width="30" customWidth="1"/>
    <col min="7" max="7" width="7" customWidth="1"/>
    <col min="8" max="8" width="10.875" customWidth="1"/>
    <col min="9" max="9" width="10.375" customWidth="1"/>
    <col min="10" max="10" width="7.875" customWidth="1"/>
    <col min="11" max="11" width="23.875" bestFit="1" customWidth="1"/>
    <col min="12" max="12" width="23.75" customWidth="1"/>
  </cols>
  <sheetData>
    <row r="1" spans="1:12" ht="45.75" customHeight="1" x14ac:dyDescent="0.15">
      <c r="B1" s="99" t="s">
        <v>24</v>
      </c>
      <c r="C1" s="99"/>
      <c r="D1" s="99"/>
      <c r="E1" s="99"/>
      <c r="F1" s="99"/>
      <c r="G1" s="99"/>
      <c r="H1" s="99"/>
      <c r="I1" s="99"/>
      <c r="J1" s="99"/>
      <c r="K1" s="99"/>
      <c r="L1" s="99"/>
    </row>
    <row r="2" spans="1:12" s="21" customFormat="1" ht="18" x14ac:dyDescent="0.35">
      <c r="B2" s="22" t="s">
        <v>16</v>
      </c>
      <c r="C2" s="23" t="s">
        <v>17</v>
      </c>
      <c r="D2" s="23"/>
      <c r="E2" s="23" t="s">
        <v>18</v>
      </c>
      <c r="F2" s="24"/>
      <c r="G2" s="25"/>
      <c r="H2" s="26"/>
      <c r="I2" s="26"/>
      <c r="J2" s="26"/>
    </row>
    <row r="3" spans="1:12" s="21" customFormat="1" ht="24.75" customHeight="1" x14ac:dyDescent="0.35">
      <c r="B3" s="27">
        <v>1</v>
      </c>
      <c r="C3" s="93" t="s">
        <v>21</v>
      </c>
      <c r="D3" s="94"/>
      <c r="E3" s="28">
        <f>K13</f>
        <v>76324</v>
      </c>
      <c r="F3" s="24"/>
      <c r="G3" s="29"/>
      <c r="H3" s="26"/>
      <c r="I3" s="26"/>
      <c r="J3" s="26"/>
    </row>
    <row r="4" spans="1:12" s="21" customFormat="1" ht="18" x14ac:dyDescent="0.35">
      <c r="B4" s="27">
        <v>2</v>
      </c>
      <c r="C4" s="93" t="s">
        <v>46</v>
      </c>
      <c r="D4" s="94"/>
      <c r="E4" s="28">
        <f>K19</f>
        <v>49280</v>
      </c>
      <c r="F4" s="24"/>
      <c r="G4" s="29"/>
      <c r="H4" s="26"/>
      <c r="I4" s="26"/>
      <c r="J4" s="26"/>
    </row>
    <row r="5" spans="1:12" s="21" customFormat="1" ht="18" x14ac:dyDescent="0.35">
      <c r="B5" s="27">
        <v>3</v>
      </c>
      <c r="C5" s="93" t="s">
        <v>22</v>
      </c>
      <c r="D5" s="94"/>
      <c r="E5" s="28">
        <f>K21</f>
        <v>3400</v>
      </c>
      <c r="F5" s="24"/>
      <c r="G5" s="29"/>
      <c r="H5" s="26"/>
      <c r="I5" s="26"/>
      <c r="J5" s="26"/>
    </row>
    <row r="6" spans="1:12" s="21" customFormat="1" ht="34.5" x14ac:dyDescent="0.35">
      <c r="B6" s="27">
        <v>4</v>
      </c>
      <c r="C6" s="43" t="s">
        <v>110</v>
      </c>
      <c r="D6" s="42"/>
      <c r="E6" s="28">
        <f>K23</f>
        <v>179977</v>
      </c>
      <c r="F6" s="24"/>
      <c r="G6" s="29"/>
      <c r="H6" s="26"/>
      <c r="I6" s="26"/>
      <c r="J6" s="26"/>
    </row>
    <row r="7" spans="1:12" s="21" customFormat="1" ht="18" x14ac:dyDescent="0.35">
      <c r="B7" s="27">
        <v>5</v>
      </c>
      <c r="C7" s="41" t="s">
        <v>23</v>
      </c>
      <c r="D7" s="42"/>
      <c r="E7" s="28">
        <f>K52</f>
        <v>18538.86</v>
      </c>
      <c r="F7" s="24"/>
      <c r="G7" s="29"/>
      <c r="H7" s="26"/>
      <c r="I7" s="26"/>
      <c r="J7" s="26"/>
    </row>
    <row r="8" spans="1:12" s="21" customFormat="1" ht="21" x14ac:dyDescent="0.4">
      <c r="B8" s="27">
        <v>6</v>
      </c>
      <c r="C8" s="93" t="s">
        <v>19</v>
      </c>
      <c r="D8" s="94"/>
      <c r="E8" s="40">
        <f>SUM(E3:E7)</f>
        <v>327519.86</v>
      </c>
      <c r="F8" s="24"/>
      <c r="G8" s="26"/>
      <c r="H8" s="26"/>
      <c r="I8" s="26"/>
      <c r="J8" s="26"/>
    </row>
    <row r="9" spans="1:12" s="21" customFormat="1" ht="17.25" x14ac:dyDescent="0.3">
      <c r="B9" s="30"/>
      <c r="C9" s="31"/>
      <c r="D9" s="31"/>
      <c r="E9" s="32"/>
      <c r="F9" s="24"/>
      <c r="G9" s="26"/>
      <c r="H9" s="26"/>
      <c r="I9" s="26"/>
      <c r="J9" s="26"/>
    </row>
    <row r="10" spans="1:12" s="21" customFormat="1" ht="67.5" x14ac:dyDescent="0.4">
      <c r="B10" s="33"/>
      <c r="C10" s="34" t="s">
        <v>20</v>
      </c>
      <c r="D10" s="34"/>
      <c r="E10" s="35"/>
      <c r="F10" s="36"/>
      <c r="G10" s="36"/>
      <c r="H10" s="37"/>
      <c r="I10" s="37"/>
      <c r="J10" s="37"/>
    </row>
    <row r="11" spans="1:12" s="1" customFormat="1" ht="21" customHeight="1" thickBot="1" x14ac:dyDescent="0.2">
      <c r="A11" s="2"/>
      <c r="B11" s="97"/>
      <c r="C11" s="98"/>
      <c r="D11" s="98"/>
      <c r="E11" s="98"/>
      <c r="F11" s="98"/>
      <c r="G11" s="98"/>
      <c r="H11" s="98"/>
      <c r="I11" s="98"/>
      <c r="J11" s="98"/>
      <c r="K11" s="98"/>
      <c r="L11" s="98"/>
    </row>
    <row r="12" spans="1:12" s="1" customFormat="1" ht="17.25" x14ac:dyDescent="0.15">
      <c r="A12" s="2"/>
      <c r="B12" s="3" t="s">
        <v>3</v>
      </c>
      <c r="C12" s="90" t="s">
        <v>4</v>
      </c>
      <c r="D12" s="91"/>
      <c r="E12" s="92"/>
      <c r="F12" s="4" t="s">
        <v>0</v>
      </c>
      <c r="G12" s="4" t="s">
        <v>6</v>
      </c>
      <c r="H12" s="4" t="s">
        <v>8</v>
      </c>
      <c r="I12" s="5" t="s">
        <v>5</v>
      </c>
      <c r="J12" s="6" t="s">
        <v>1</v>
      </c>
      <c r="K12" s="7" t="s">
        <v>2</v>
      </c>
      <c r="L12" s="7" t="s">
        <v>13</v>
      </c>
    </row>
    <row r="13" spans="1:12" s="1" customFormat="1" ht="18" x14ac:dyDescent="0.35">
      <c r="A13" s="2"/>
      <c r="B13" s="11" t="s">
        <v>14</v>
      </c>
      <c r="C13" s="12"/>
      <c r="D13" s="12"/>
      <c r="E13" s="12"/>
      <c r="F13" s="9"/>
      <c r="G13" s="9"/>
      <c r="H13" s="9"/>
      <c r="I13" s="10"/>
      <c r="J13" s="10"/>
      <c r="K13" s="18">
        <f>SUM(K14:K18)</f>
        <v>76324</v>
      </c>
      <c r="L13" s="20"/>
    </row>
    <row r="14" spans="1:12" s="53" customFormat="1" ht="29.25" customHeight="1" x14ac:dyDescent="0.3">
      <c r="A14" s="44"/>
      <c r="B14" s="72"/>
      <c r="C14" s="55" t="s">
        <v>38</v>
      </c>
      <c r="D14" s="45" t="s">
        <v>28</v>
      </c>
      <c r="E14" s="47"/>
      <c r="F14" s="56" t="s">
        <v>41</v>
      </c>
      <c r="G14" s="56" t="s">
        <v>7</v>
      </c>
      <c r="H14" s="56">
        <v>1</v>
      </c>
      <c r="I14" s="49">
        <v>6</v>
      </c>
      <c r="J14" s="49">
        <v>893</v>
      </c>
      <c r="K14" s="51">
        <f>H14*I14*J14</f>
        <v>5358</v>
      </c>
      <c r="L14" s="57"/>
    </row>
    <row r="15" spans="1:12" s="53" customFormat="1" ht="29.25" customHeight="1" x14ac:dyDescent="0.3">
      <c r="A15" s="44"/>
      <c r="B15" s="73"/>
      <c r="C15" s="75" t="s">
        <v>25</v>
      </c>
      <c r="D15" s="45" t="s">
        <v>26</v>
      </c>
      <c r="E15" s="47" t="s">
        <v>29</v>
      </c>
      <c r="F15" s="95" t="s">
        <v>116</v>
      </c>
      <c r="G15" s="56" t="s">
        <v>30</v>
      </c>
      <c r="H15" s="56">
        <v>1</v>
      </c>
      <c r="I15" s="49">
        <v>3</v>
      </c>
      <c r="J15" s="49">
        <v>4464</v>
      </c>
      <c r="K15" s="51">
        <f t="shared" ref="K15:K17" si="0">I15*J15*H15</f>
        <v>13392</v>
      </c>
      <c r="L15" s="57"/>
    </row>
    <row r="16" spans="1:12" s="53" customFormat="1" ht="33.75" customHeight="1" x14ac:dyDescent="0.3">
      <c r="A16" s="44"/>
      <c r="B16" s="73"/>
      <c r="C16" s="76"/>
      <c r="D16" s="45" t="s">
        <v>40</v>
      </c>
      <c r="E16" s="47" t="s">
        <v>120</v>
      </c>
      <c r="F16" s="96"/>
      <c r="G16" s="56" t="s">
        <v>119</v>
      </c>
      <c r="H16" s="48">
        <v>2</v>
      </c>
      <c r="I16" s="48">
        <v>5</v>
      </c>
      <c r="J16" s="49">
        <v>4464</v>
      </c>
      <c r="K16" s="51">
        <f>H16*I16*J16</f>
        <v>44640</v>
      </c>
      <c r="L16" s="57"/>
    </row>
    <row r="17" spans="1:19" s="53" customFormat="1" ht="29.25" customHeight="1" x14ac:dyDescent="0.3">
      <c r="A17" s="44"/>
      <c r="B17" s="73"/>
      <c r="C17" s="75" t="s">
        <v>108</v>
      </c>
      <c r="D17" s="45" t="s">
        <v>43</v>
      </c>
      <c r="E17" s="47"/>
      <c r="F17" s="95" t="s">
        <v>12</v>
      </c>
      <c r="G17" s="56" t="s">
        <v>7</v>
      </c>
      <c r="H17" s="56">
        <v>10</v>
      </c>
      <c r="I17" s="49">
        <v>1</v>
      </c>
      <c r="J17" s="49">
        <v>223</v>
      </c>
      <c r="K17" s="51">
        <f t="shared" si="0"/>
        <v>2230</v>
      </c>
      <c r="L17" s="57"/>
    </row>
    <row r="18" spans="1:19" s="53" customFormat="1" ht="29.25" customHeight="1" x14ac:dyDescent="0.3">
      <c r="A18" s="44"/>
      <c r="B18" s="74"/>
      <c r="C18" s="76"/>
      <c r="D18" s="45" t="s">
        <v>107</v>
      </c>
      <c r="E18" s="47" t="s">
        <v>118</v>
      </c>
      <c r="F18" s="96"/>
      <c r="G18" s="49" t="s">
        <v>7</v>
      </c>
      <c r="H18" s="49">
        <v>24</v>
      </c>
      <c r="I18" s="49">
        <v>2</v>
      </c>
      <c r="J18" s="49">
        <v>223</v>
      </c>
      <c r="K18" s="51">
        <f>H18*I18*J18</f>
        <v>10704</v>
      </c>
      <c r="L18" s="57"/>
    </row>
    <row r="19" spans="1:19" s="1" customFormat="1" ht="18" x14ac:dyDescent="0.35">
      <c r="A19" s="2"/>
      <c r="B19" s="11" t="s">
        <v>42</v>
      </c>
      <c r="C19" s="12"/>
      <c r="D19" s="12"/>
      <c r="E19" s="12"/>
      <c r="F19" s="9"/>
      <c r="G19" s="9"/>
      <c r="H19" s="9"/>
      <c r="I19" s="10"/>
      <c r="J19" s="10"/>
      <c r="K19" s="18">
        <f>SUM(K20:K20)</f>
        <v>49280</v>
      </c>
      <c r="L19" s="20"/>
    </row>
    <row r="20" spans="1:19" s="53" customFormat="1" ht="33.75" customHeight="1" x14ac:dyDescent="0.3">
      <c r="A20" s="44"/>
      <c r="B20" s="68"/>
      <c r="C20" s="58" t="s">
        <v>27</v>
      </c>
      <c r="D20" s="45" t="s">
        <v>48</v>
      </c>
      <c r="E20" s="47" t="s">
        <v>44</v>
      </c>
      <c r="F20" s="56" t="s">
        <v>39</v>
      </c>
      <c r="G20" s="56" t="s">
        <v>7</v>
      </c>
      <c r="H20" s="48">
        <v>2</v>
      </c>
      <c r="I20" s="48">
        <v>40</v>
      </c>
      <c r="J20" s="49">
        <v>616</v>
      </c>
      <c r="K20" s="51">
        <f>H20*I20*J20</f>
        <v>49280</v>
      </c>
      <c r="L20" s="57"/>
    </row>
    <row r="21" spans="1:19" s="1" customFormat="1" ht="18" x14ac:dyDescent="0.35">
      <c r="A21" s="2"/>
      <c r="B21" s="11" t="s">
        <v>103</v>
      </c>
      <c r="C21" s="12"/>
      <c r="D21" s="12"/>
      <c r="E21" s="12"/>
      <c r="F21" s="9"/>
      <c r="G21" s="9"/>
      <c r="H21" s="9"/>
      <c r="I21" s="10"/>
      <c r="J21" s="10"/>
      <c r="K21" s="18">
        <f>SUM(K22:K22)</f>
        <v>3400</v>
      </c>
      <c r="L21" s="20"/>
    </row>
    <row r="22" spans="1:19" s="53" customFormat="1" ht="27" customHeight="1" x14ac:dyDescent="0.3">
      <c r="A22" s="44"/>
      <c r="B22" s="54"/>
      <c r="C22" s="45" t="s">
        <v>49</v>
      </c>
      <c r="D22" s="45" t="s">
        <v>50</v>
      </c>
      <c r="E22" s="47"/>
      <c r="F22" s="59" t="s">
        <v>10</v>
      </c>
      <c r="G22" s="49" t="s">
        <v>7</v>
      </c>
      <c r="H22" s="49">
        <v>10</v>
      </c>
      <c r="I22" s="49">
        <v>1</v>
      </c>
      <c r="J22" s="50">
        <v>340</v>
      </c>
      <c r="K22" s="51">
        <f>SUM(H22*I22*J22)</f>
        <v>3400</v>
      </c>
      <c r="L22" s="52"/>
    </row>
    <row r="23" spans="1:19" s="1" customFormat="1" ht="18" x14ac:dyDescent="0.35">
      <c r="A23" s="2"/>
      <c r="B23" s="11" t="s">
        <v>109</v>
      </c>
      <c r="C23" s="12"/>
      <c r="D23" s="12"/>
      <c r="E23" s="12"/>
      <c r="F23" s="9"/>
      <c r="G23" s="9"/>
      <c r="H23" s="9"/>
      <c r="I23" s="10"/>
      <c r="J23" s="10"/>
      <c r="K23" s="18">
        <f>SUM(K24:K51)</f>
        <v>179977</v>
      </c>
      <c r="L23" s="20"/>
      <c r="M23" s="53"/>
      <c r="N23" s="53"/>
      <c r="O23" s="53"/>
      <c r="P23" s="53"/>
      <c r="Q23" s="53"/>
      <c r="R23" s="53"/>
      <c r="S23" s="53"/>
    </row>
    <row r="24" spans="1:19" s="53" customFormat="1" ht="27" customHeight="1" x14ac:dyDescent="0.3">
      <c r="A24" s="44"/>
      <c r="B24" s="72"/>
      <c r="C24" s="45" t="s">
        <v>115</v>
      </c>
      <c r="D24" s="45" t="s">
        <v>45</v>
      </c>
      <c r="E24" s="47"/>
      <c r="F24" s="59" t="s">
        <v>10</v>
      </c>
      <c r="G24" s="49" t="s">
        <v>7</v>
      </c>
      <c r="H24" s="49">
        <v>8</v>
      </c>
      <c r="I24" s="49">
        <v>4</v>
      </c>
      <c r="J24" s="50">
        <v>340</v>
      </c>
      <c r="K24" s="51">
        <f>SUM(H24*I24*J24)</f>
        <v>10880</v>
      </c>
      <c r="L24" s="52"/>
    </row>
    <row r="25" spans="1:19" s="53" customFormat="1" ht="14.25" customHeight="1" x14ac:dyDescent="0.3">
      <c r="A25" s="44"/>
      <c r="B25" s="73"/>
      <c r="C25" s="60" t="s">
        <v>35</v>
      </c>
      <c r="D25" s="46" t="s">
        <v>36</v>
      </c>
      <c r="E25" s="47" t="s">
        <v>47</v>
      </c>
      <c r="F25" s="48"/>
      <c r="G25" s="49" t="s">
        <v>37</v>
      </c>
      <c r="H25" s="50">
        <v>1</v>
      </c>
      <c r="I25" s="50">
        <v>1</v>
      </c>
      <c r="J25" s="50">
        <v>345</v>
      </c>
      <c r="K25" s="51">
        <f>H25*I25*J25</f>
        <v>345</v>
      </c>
      <c r="L25" s="52"/>
    </row>
    <row r="26" spans="1:19" s="53" customFormat="1" ht="20.25" customHeight="1" x14ac:dyDescent="0.3">
      <c r="A26" s="44"/>
      <c r="B26" s="73"/>
      <c r="C26" s="75" t="s">
        <v>51</v>
      </c>
      <c r="D26" s="61" t="s">
        <v>64</v>
      </c>
      <c r="E26" s="61"/>
      <c r="F26" s="69" t="s">
        <v>11</v>
      </c>
      <c r="G26" s="49" t="s">
        <v>112</v>
      </c>
      <c r="H26" s="50">
        <v>1</v>
      </c>
      <c r="I26" s="50">
        <v>12</v>
      </c>
      <c r="J26" s="50">
        <v>1120</v>
      </c>
      <c r="K26" s="51">
        <f>H26*I26*J26</f>
        <v>13440</v>
      </c>
      <c r="L26" s="52"/>
    </row>
    <row r="27" spans="1:19" s="53" customFormat="1" ht="17.25" customHeight="1" x14ac:dyDescent="0.3">
      <c r="A27" s="44"/>
      <c r="B27" s="73"/>
      <c r="C27" s="76"/>
      <c r="D27" s="61" t="s">
        <v>66</v>
      </c>
      <c r="E27" s="61" t="s">
        <v>67</v>
      </c>
      <c r="F27" s="71"/>
      <c r="G27" s="49" t="s">
        <v>113</v>
      </c>
      <c r="H27" s="50">
        <v>1</v>
      </c>
      <c r="I27" s="50">
        <v>1</v>
      </c>
      <c r="J27" s="50">
        <v>2300</v>
      </c>
      <c r="K27" s="51">
        <f>H27*I27*J27</f>
        <v>2300</v>
      </c>
      <c r="L27" s="52"/>
    </row>
    <row r="28" spans="1:19" s="53" customFormat="1" ht="19.5" customHeight="1" x14ac:dyDescent="0.3">
      <c r="A28" s="44"/>
      <c r="B28" s="73"/>
      <c r="C28" s="75" t="s">
        <v>63</v>
      </c>
      <c r="D28" s="61" t="s">
        <v>68</v>
      </c>
      <c r="E28" s="61" t="s">
        <v>69</v>
      </c>
      <c r="F28" s="69" t="s">
        <v>102</v>
      </c>
      <c r="G28" s="49" t="s">
        <v>114</v>
      </c>
      <c r="H28" s="50">
        <v>12</v>
      </c>
      <c r="I28" s="50">
        <v>1</v>
      </c>
      <c r="J28" s="50">
        <v>402</v>
      </c>
      <c r="K28" s="51">
        <f t="shared" ref="K28:K50" si="1">H28*I28*J28</f>
        <v>4824</v>
      </c>
      <c r="L28" s="52"/>
    </row>
    <row r="29" spans="1:19" s="53" customFormat="1" ht="19.5" customHeight="1" x14ac:dyDescent="0.3">
      <c r="A29" s="44"/>
      <c r="B29" s="73"/>
      <c r="C29" s="77"/>
      <c r="D29" s="61" t="s">
        <v>71</v>
      </c>
      <c r="E29" s="61"/>
      <c r="F29" s="70"/>
      <c r="G29" s="49" t="s">
        <v>114</v>
      </c>
      <c r="H29" s="50">
        <v>12</v>
      </c>
      <c r="I29" s="50">
        <v>1</v>
      </c>
      <c r="J29" s="50">
        <v>402</v>
      </c>
      <c r="K29" s="51">
        <f t="shared" si="1"/>
        <v>4824</v>
      </c>
      <c r="L29" s="52"/>
    </row>
    <row r="30" spans="1:19" s="53" customFormat="1" ht="18" customHeight="1" x14ac:dyDescent="0.3">
      <c r="A30" s="44"/>
      <c r="B30" s="73"/>
      <c r="C30" s="76"/>
      <c r="D30" s="61" t="s">
        <v>72</v>
      </c>
      <c r="E30" s="61" t="s">
        <v>73</v>
      </c>
      <c r="F30" s="71"/>
      <c r="G30" s="49" t="s">
        <v>114</v>
      </c>
      <c r="H30" s="50">
        <v>24</v>
      </c>
      <c r="I30" s="50">
        <v>1</v>
      </c>
      <c r="J30" s="50">
        <v>402</v>
      </c>
      <c r="K30" s="51">
        <f t="shared" si="1"/>
        <v>9648</v>
      </c>
      <c r="L30" s="52" t="s">
        <v>104</v>
      </c>
    </row>
    <row r="31" spans="1:19" s="53" customFormat="1" ht="19.5" customHeight="1" x14ac:dyDescent="0.3">
      <c r="A31" s="44"/>
      <c r="B31" s="73"/>
      <c r="C31" s="75" t="s">
        <v>52</v>
      </c>
      <c r="D31" s="61" t="s">
        <v>74</v>
      </c>
      <c r="E31" s="61" t="s">
        <v>75</v>
      </c>
      <c r="F31" s="69" t="s">
        <v>70</v>
      </c>
      <c r="G31" s="49" t="s">
        <v>114</v>
      </c>
      <c r="H31" s="50">
        <v>18</v>
      </c>
      <c r="I31" s="50">
        <v>1</v>
      </c>
      <c r="J31" s="50">
        <v>402</v>
      </c>
      <c r="K31" s="51">
        <f t="shared" si="1"/>
        <v>7236</v>
      </c>
      <c r="L31" s="52"/>
    </row>
    <row r="32" spans="1:19" s="53" customFormat="1" ht="18" customHeight="1" x14ac:dyDescent="0.3">
      <c r="A32" s="44"/>
      <c r="B32" s="73"/>
      <c r="C32" s="77"/>
      <c r="D32" s="61" t="s">
        <v>76</v>
      </c>
      <c r="E32" s="61"/>
      <c r="F32" s="70"/>
      <c r="G32" s="49" t="s">
        <v>114</v>
      </c>
      <c r="H32" s="50">
        <v>18</v>
      </c>
      <c r="I32" s="50">
        <v>1</v>
      </c>
      <c r="J32" s="50">
        <v>402</v>
      </c>
      <c r="K32" s="51">
        <f t="shared" si="1"/>
        <v>7236</v>
      </c>
      <c r="L32" s="52"/>
    </row>
    <row r="33" spans="1:12" s="53" customFormat="1" ht="20.25" customHeight="1" x14ac:dyDescent="0.3">
      <c r="A33" s="44"/>
      <c r="B33" s="73"/>
      <c r="C33" s="77"/>
      <c r="D33" s="61" t="s">
        <v>77</v>
      </c>
      <c r="E33" s="61" t="s">
        <v>78</v>
      </c>
      <c r="F33" s="70"/>
      <c r="G33" s="49" t="s">
        <v>114</v>
      </c>
      <c r="H33" s="50">
        <v>18</v>
      </c>
      <c r="I33" s="50">
        <v>1</v>
      </c>
      <c r="J33" s="50">
        <v>402</v>
      </c>
      <c r="K33" s="51">
        <f t="shared" si="1"/>
        <v>7236</v>
      </c>
      <c r="L33" s="52" t="s">
        <v>104</v>
      </c>
    </row>
    <row r="34" spans="1:12" s="53" customFormat="1" ht="19.5" customHeight="1" x14ac:dyDescent="0.3">
      <c r="A34" s="44"/>
      <c r="B34" s="73"/>
      <c r="C34" s="76"/>
      <c r="D34" s="61" t="s">
        <v>79</v>
      </c>
      <c r="E34" s="61" t="s">
        <v>80</v>
      </c>
      <c r="F34" s="71"/>
      <c r="G34" s="49" t="s">
        <v>114</v>
      </c>
      <c r="H34" s="50">
        <v>24</v>
      </c>
      <c r="I34" s="50">
        <v>1</v>
      </c>
      <c r="J34" s="50">
        <v>402</v>
      </c>
      <c r="K34" s="51">
        <f t="shared" si="1"/>
        <v>9648</v>
      </c>
      <c r="L34" s="52" t="s">
        <v>105</v>
      </c>
    </row>
    <row r="35" spans="1:12" s="53" customFormat="1" ht="20.25" customHeight="1" x14ac:dyDescent="0.3">
      <c r="A35" s="44"/>
      <c r="B35" s="73"/>
      <c r="C35" s="78" t="s">
        <v>53</v>
      </c>
      <c r="D35" s="61" t="s">
        <v>81</v>
      </c>
      <c r="E35" s="61" t="s">
        <v>82</v>
      </c>
      <c r="F35" s="69" t="s">
        <v>83</v>
      </c>
      <c r="G35" s="49" t="s">
        <v>114</v>
      </c>
      <c r="H35" s="50">
        <v>12</v>
      </c>
      <c r="I35" s="50">
        <v>1</v>
      </c>
      <c r="J35" s="50">
        <v>402</v>
      </c>
      <c r="K35" s="51">
        <f t="shared" si="1"/>
        <v>4824</v>
      </c>
      <c r="L35" s="52"/>
    </row>
    <row r="36" spans="1:12" s="53" customFormat="1" ht="19.5" customHeight="1" x14ac:dyDescent="0.3">
      <c r="A36" s="44"/>
      <c r="B36" s="73"/>
      <c r="C36" s="79"/>
      <c r="D36" s="61" t="s">
        <v>84</v>
      </c>
      <c r="E36" s="61" t="s">
        <v>85</v>
      </c>
      <c r="F36" s="70"/>
      <c r="G36" s="49" t="s">
        <v>114</v>
      </c>
      <c r="H36" s="50">
        <v>24</v>
      </c>
      <c r="I36" s="50">
        <v>1</v>
      </c>
      <c r="J36" s="50">
        <v>402</v>
      </c>
      <c r="K36" s="51">
        <f t="shared" si="1"/>
        <v>9648</v>
      </c>
      <c r="L36" s="52"/>
    </row>
    <row r="37" spans="1:12" s="53" customFormat="1" ht="19.5" customHeight="1" x14ac:dyDescent="0.3">
      <c r="A37" s="44"/>
      <c r="B37" s="73"/>
      <c r="C37" s="80"/>
      <c r="D37" s="61" t="s">
        <v>86</v>
      </c>
      <c r="E37" s="61"/>
      <c r="F37" s="71"/>
      <c r="G37" s="49" t="s">
        <v>114</v>
      </c>
      <c r="H37" s="50">
        <v>24</v>
      </c>
      <c r="I37" s="50">
        <v>1</v>
      </c>
      <c r="J37" s="50">
        <v>402</v>
      </c>
      <c r="K37" s="51">
        <f t="shared" si="1"/>
        <v>9648</v>
      </c>
      <c r="L37" s="52" t="s">
        <v>106</v>
      </c>
    </row>
    <row r="38" spans="1:12" s="53" customFormat="1" ht="19.5" customHeight="1" x14ac:dyDescent="0.3">
      <c r="A38" s="44"/>
      <c r="B38" s="73"/>
      <c r="C38" s="81" t="s">
        <v>54</v>
      </c>
      <c r="D38" s="61" t="s">
        <v>87</v>
      </c>
      <c r="E38" s="61"/>
      <c r="F38" s="69" t="s">
        <v>83</v>
      </c>
      <c r="G38" s="49" t="s">
        <v>114</v>
      </c>
      <c r="H38" s="50">
        <v>6</v>
      </c>
      <c r="I38" s="50">
        <v>1</v>
      </c>
      <c r="J38" s="50">
        <v>402</v>
      </c>
      <c r="K38" s="51">
        <f t="shared" si="1"/>
        <v>2412</v>
      </c>
      <c r="L38" s="52"/>
    </row>
    <row r="39" spans="1:12" s="53" customFormat="1" ht="21" customHeight="1" x14ac:dyDescent="0.3">
      <c r="A39" s="44"/>
      <c r="B39" s="73"/>
      <c r="C39" s="82"/>
      <c r="D39" s="61" t="s">
        <v>88</v>
      </c>
      <c r="E39" s="61"/>
      <c r="F39" s="70"/>
      <c r="G39" s="49" t="s">
        <v>114</v>
      </c>
      <c r="H39" s="50">
        <v>24</v>
      </c>
      <c r="I39" s="50">
        <v>1</v>
      </c>
      <c r="J39" s="50">
        <v>402</v>
      </c>
      <c r="K39" s="51">
        <f t="shared" si="1"/>
        <v>9648</v>
      </c>
      <c r="L39" s="52"/>
    </row>
    <row r="40" spans="1:12" s="53" customFormat="1" ht="17.25" customHeight="1" x14ac:dyDescent="0.3">
      <c r="A40" s="44"/>
      <c r="B40" s="73"/>
      <c r="C40" s="82"/>
      <c r="D40" s="61" t="s">
        <v>84</v>
      </c>
      <c r="E40" s="61"/>
      <c r="F40" s="70"/>
      <c r="G40" s="49" t="s">
        <v>114</v>
      </c>
      <c r="H40" s="50">
        <v>24</v>
      </c>
      <c r="I40" s="50">
        <v>1</v>
      </c>
      <c r="J40" s="50">
        <v>402</v>
      </c>
      <c r="K40" s="51">
        <f t="shared" si="1"/>
        <v>9648</v>
      </c>
      <c r="L40" s="52"/>
    </row>
    <row r="41" spans="1:12" s="53" customFormat="1" ht="19.5" customHeight="1" x14ac:dyDescent="0.3">
      <c r="A41" s="44"/>
      <c r="B41" s="73"/>
      <c r="C41" s="82"/>
      <c r="D41" s="61" t="s">
        <v>89</v>
      </c>
      <c r="E41" s="61"/>
      <c r="F41" s="70"/>
      <c r="G41" s="49" t="s">
        <v>114</v>
      </c>
      <c r="H41" s="50">
        <v>24</v>
      </c>
      <c r="I41" s="50">
        <v>1</v>
      </c>
      <c r="J41" s="50">
        <v>402</v>
      </c>
      <c r="K41" s="51">
        <f t="shared" si="1"/>
        <v>9648</v>
      </c>
      <c r="L41" s="52"/>
    </row>
    <row r="42" spans="1:12" s="53" customFormat="1" ht="21" customHeight="1" x14ac:dyDescent="0.3">
      <c r="A42" s="44"/>
      <c r="B42" s="73"/>
      <c r="C42" s="83"/>
      <c r="D42" s="61" t="s">
        <v>90</v>
      </c>
      <c r="E42" s="61" t="s">
        <v>91</v>
      </c>
      <c r="F42" s="71"/>
      <c r="G42" s="49" t="s">
        <v>114</v>
      </c>
      <c r="H42" s="50">
        <v>24</v>
      </c>
      <c r="I42" s="50">
        <v>1</v>
      </c>
      <c r="J42" s="50">
        <v>402</v>
      </c>
      <c r="K42" s="51">
        <f t="shared" si="1"/>
        <v>9648</v>
      </c>
      <c r="L42" s="52"/>
    </row>
    <row r="43" spans="1:12" s="53" customFormat="1" ht="23.25" customHeight="1" x14ac:dyDescent="0.3">
      <c r="A43" s="44"/>
      <c r="B43" s="73"/>
      <c r="C43" s="75" t="s">
        <v>55</v>
      </c>
      <c r="D43" s="61" t="s">
        <v>92</v>
      </c>
      <c r="E43" s="61" t="s">
        <v>93</v>
      </c>
      <c r="F43" s="69" t="s">
        <v>83</v>
      </c>
      <c r="G43" s="49" t="s">
        <v>114</v>
      </c>
      <c r="H43" s="50">
        <v>6</v>
      </c>
      <c r="I43" s="50">
        <v>1</v>
      </c>
      <c r="J43" s="50">
        <v>402</v>
      </c>
      <c r="K43" s="51">
        <f t="shared" si="1"/>
        <v>2412</v>
      </c>
      <c r="L43" s="52"/>
    </row>
    <row r="44" spans="1:12" s="53" customFormat="1" ht="20.25" customHeight="1" x14ac:dyDescent="0.3">
      <c r="A44" s="44"/>
      <c r="B44" s="73"/>
      <c r="C44" s="77"/>
      <c r="D44" s="61" t="s">
        <v>94</v>
      </c>
      <c r="E44" s="61" t="s">
        <v>95</v>
      </c>
      <c r="F44" s="70"/>
      <c r="G44" s="49" t="s">
        <v>114</v>
      </c>
      <c r="H44" s="50">
        <v>12</v>
      </c>
      <c r="I44" s="50">
        <v>1</v>
      </c>
      <c r="J44" s="50">
        <v>402</v>
      </c>
      <c r="K44" s="51">
        <f t="shared" si="1"/>
        <v>4824</v>
      </c>
      <c r="L44" s="52"/>
    </row>
    <row r="45" spans="1:12" s="53" customFormat="1" ht="20.25" customHeight="1" x14ac:dyDescent="0.3">
      <c r="A45" s="44"/>
      <c r="B45" s="73"/>
      <c r="C45" s="77"/>
      <c r="D45" s="61" t="s">
        <v>96</v>
      </c>
      <c r="E45" s="61" t="s">
        <v>97</v>
      </c>
      <c r="F45" s="70"/>
      <c r="G45" s="49" t="s">
        <v>114</v>
      </c>
      <c r="H45" s="50">
        <v>12</v>
      </c>
      <c r="I45" s="50">
        <v>1</v>
      </c>
      <c r="J45" s="50">
        <v>402</v>
      </c>
      <c r="K45" s="51">
        <f t="shared" si="1"/>
        <v>4824</v>
      </c>
      <c r="L45" s="52"/>
    </row>
    <row r="46" spans="1:12" s="53" customFormat="1" ht="22.5" customHeight="1" x14ac:dyDescent="0.3">
      <c r="A46" s="44"/>
      <c r="B46" s="73"/>
      <c r="C46" s="77"/>
      <c r="D46" s="61" t="s">
        <v>98</v>
      </c>
      <c r="E46" s="61" t="s">
        <v>99</v>
      </c>
      <c r="F46" s="70"/>
      <c r="G46" s="49" t="s">
        <v>114</v>
      </c>
      <c r="H46" s="50">
        <v>12</v>
      </c>
      <c r="I46" s="50">
        <v>1</v>
      </c>
      <c r="J46" s="50">
        <v>402</v>
      </c>
      <c r="K46" s="51">
        <f t="shared" si="1"/>
        <v>4824</v>
      </c>
      <c r="L46" s="52" t="s">
        <v>104</v>
      </c>
    </row>
    <row r="47" spans="1:12" s="53" customFormat="1" ht="22.5" customHeight="1" x14ac:dyDescent="0.3">
      <c r="A47" s="44"/>
      <c r="B47" s="73"/>
      <c r="C47" s="76"/>
      <c r="D47" s="61" t="s">
        <v>100</v>
      </c>
      <c r="E47" s="61" t="s">
        <v>101</v>
      </c>
      <c r="F47" s="71"/>
      <c r="G47" s="49" t="s">
        <v>114</v>
      </c>
      <c r="H47" s="50">
        <v>12</v>
      </c>
      <c r="I47" s="50">
        <v>1</v>
      </c>
      <c r="J47" s="50">
        <v>402</v>
      </c>
      <c r="K47" s="51">
        <f t="shared" si="1"/>
        <v>4824</v>
      </c>
      <c r="L47" s="52" t="s">
        <v>104</v>
      </c>
    </row>
    <row r="48" spans="1:12" s="53" customFormat="1" ht="22.5" customHeight="1" x14ac:dyDescent="0.3">
      <c r="A48" s="44"/>
      <c r="B48" s="73"/>
      <c r="C48" s="62" t="s">
        <v>56</v>
      </c>
      <c r="D48" s="63" t="s">
        <v>57</v>
      </c>
      <c r="E48" s="64" t="s">
        <v>58</v>
      </c>
      <c r="F48" s="48" t="s">
        <v>11</v>
      </c>
      <c r="G48" s="49" t="s">
        <v>114</v>
      </c>
      <c r="H48" s="50">
        <v>0</v>
      </c>
      <c r="I48" s="50">
        <v>1</v>
      </c>
      <c r="J48" s="50">
        <v>402</v>
      </c>
      <c r="K48" s="51">
        <f t="shared" si="1"/>
        <v>0</v>
      </c>
      <c r="L48" s="52"/>
    </row>
    <row r="49" spans="1:12" s="53" customFormat="1" ht="27.75" customHeight="1" x14ac:dyDescent="0.3">
      <c r="A49" s="44"/>
      <c r="B49" s="73"/>
      <c r="C49" s="75" t="s">
        <v>59</v>
      </c>
      <c r="D49" s="52" t="s">
        <v>60</v>
      </c>
      <c r="E49" s="52" t="s">
        <v>61</v>
      </c>
      <c r="F49" s="84" t="s">
        <v>11</v>
      </c>
      <c r="G49" s="49" t="s">
        <v>114</v>
      </c>
      <c r="H49" s="50">
        <v>12</v>
      </c>
      <c r="I49" s="50">
        <v>1</v>
      </c>
      <c r="J49" s="50">
        <v>402</v>
      </c>
      <c r="K49" s="51">
        <f t="shared" si="1"/>
        <v>4824</v>
      </c>
      <c r="L49" s="52"/>
    </row>
    <row r="50" spans="1:12" s="53" customFormat="1" ht="21" customHeight="1" x14ac:dyDescent="0.3">
      <c r="A50" s="44"/>
      <c r="B50" s="73"/>
      <c r="C50" s="76"/>
      <c r="D50" s="52" t="s">
        <v>62</v>
      </c>
      <c r="E50" s="52"/>
      <c r="F50" s="85"/>
      <c r="G50" s="49" t="s">
        <v>65</v>
      </c>
      <c r="H50" s="50">
        <v>0</v>
      </c>
      <c r="I50" s="50">
        <v>1</v>
      </c>
      <c r="J50" s="50">
        <v>3000</v>
      </c>
      <c r="K50" s="51">
        <f t="shared" si="1"/>
        <v>0</v>
      </c>
      <c r="L50" s="52"/>
    </row>
    <row r="51" spans="1:12" s="53" customFormat="1" ht="21" customHeight="1" x14ac:dyDescent="0.3">
      <c r="A51" s="44"/>
      <c r="B51" s="65"/>
      <c r="C51" s="66" t="s">
        <v>111</v>
      </c>
      <c r="D51" s="46" t="s">
        <v>32</v>
      </c>
      <c r="E51" s="47" t="s">
        <v>34</v>
      </c>
      <c r="F51" s="48" t="s">
        <v>31</v>
      </c>
      <c r="G51" s="49" t="s">
        <v>33</v>
      </c>
      <c r="H51" s="50">
        <v>24</v>
      </c>
      <c r="I51" s="50">
        <v>2</v>
      </c>
      <c r="J51" s="50">
        <v>223</v>
      </c>
      <c r="K51" s="51">
        <f t="shared" ref="K51" si="2">SUM(H51*I51*J51)</f>
        <v>10704</v>
      </c>
      <c r="L51" s="52"/>
    </row>
    <row r="52" spans="1:12" s="1" customFormat="1" ht="18" x14ac:dyDescent="0.35">
      <c r="A52" s="2"/>
      <c r="B52" s="17" t="s">
        <v>117</v>
      </c>
      <c r="C52" s="12"/>
      <c r="D52" s="12"/>
      <c r="E52" s="12"/>
      <c r="F52" s="9"/>
      <c r="G52" s="9"/>
      <c r="H52" s="9"/>
      <c r="I52" s="10"/>
      <c r="J52" s="10"/>
      <c r="K52" s="18">
        <f>SUM(K13+K21+K23+K19)*D53</f>
        <v>18538.86</v>
      </c>
      <c r="L52" s="18"/>
    </row>
    <row r="53" spans="1:12" s="13" customFormat="1" ht="28.5" customHeight="1" x14ac:dyDescent="0.3">
      <c r="A53" s="8"/>
      <c r="B53" s="14"/>
      <c r="C53" s="15" t="s">
        <v>9</v>
      </c>
      <c r="D53" s="88">
        <v>0.06</v>
      </c>
      <c r="E53" s="89"/>
      <c r="F53" s="16"/>
      <c r="G53" s="16"/>
      <c r="H53" s="16"/>
      <c r="I53" s="16"/>
      <c r="J53" s="16"/>
      <c r="K53" s="19">
        <f>K52</f>
        <v>18538.86</v>
      </c>
      <c r="L53" s="19"/>
    </row>
    <row r="54" spans="1:12" ht="21" x14ac:dyDescent="0.15">
      <c r="B54" s="38" t="s">
        <v>15</v>
      </c>
      <c r="C54" s="39"/>
      <c r="D54" s="86"/>
      <c r="E54" s="87"/>
      <c r="F54" s="39"/>
      <c r="G54" s="100">
        <f>K13+K21+K23+K52+K19</f>
        <v>327519.86</v>
      </c>
      <c r="H54" s="101"/>
      <c r="I54" s="101"/>
      <c r="J54" s="101"/>
      <c r="K54" s="102"/>
      <c r="L54" s="67"/>
    </row>
  </sheetData>
  <mergeCells count="30">
    <mergeCell ref="B1:L1"/>
    <mergeCell ref="C3:D3"/>
    <mergeCell ref="C4:D4"/>
    <mergeCell ref="C5:D5"/>
    <mergeCell ref="C8:D8"/>
    <mergeCell ref="F17:F18"/>
    <mergeCell ref="C15:C16"/>
    <mergeCell ref="F15:F16"/>
    <mergeCell ref="B11:L11"/>
    <mergeCell ref="F49:F50"/>
    <mergeCell ref="F28:F30"/>
    <mergeCell ref="D54:E54"/>
    <mergeCell ref="D53:E53"/>
    <mergeCell ref="C12:E12"/>
    <mergeCell ref="F31:F34"/>
    <mergeCell ref="B24:B50"/>
    <mergeCell ref="G54:K54"/>
    <mergeCell ref="B14:B18"/>
    <mergeCell ref="C17:C18"/>
    <mergeCell ref="F35:F37"/>
    <mergeCell ref="F38:F42"/>
    <mergeCell ref="F26:F27"/>
    <mergeCell ref="C28:C30"/>
    <mergeCell ref="C31:C34"/>
    <mergeCell ref="C35:C37"/>
    <mergeCell ref="C38:C42"/>
    <mergeCell ref="C43:C47"/>
    <mergeCell ref="C49:C50"/>
    <mergeCell ref="C26:C27"/>
    <mergeCell ref="F43:F47"/>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报价</vt:lpstr>
    </vt:vector>
  </TitlesOfParts>
  <Company>sanofi-aventis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i0149364</dc:creator>
  <cp:lastModifiedBy>娄轩 Hana Lou</cp:lastModifiedBy>
  <cp:lastPrinted>2013-07-16T11:40:23Z</cp:lastPrinted>
  <dcterms:created xsi:type="dcterms:W3CDTF">2011-07-13T09:29:40Z</dcterms:created>
  <dcterms:modified xsi:type="dcterms:W3CDTF">2020-06-16T07:56:34Z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-1057364530</vt:i4>
  </property>
  <property fmtid="{D5CDD505-2E9C-101B-9397-08002B2CF9AE}" pid="4" name="_EmailSubject">
    <vt:lpwstr>PR1796545-用药提醒&amp;患教H5 搭建运维</vt:lpwstr>
  </property>
  <property fmtid="{D5CDD505-2E9C-101B-9397-08002B2CF9AE}" pid="5" name="_AuthorEmail">
    <vt:lpwstr>Penny.Fang@sanofi.com</vt:lpwstr>
  </property>
  <property fmtid="{D5CDD505-2E9C-101B-9397-08002B2CF9AE}" pid="6" name="_AuthorEmailDisplayName">
    <vt:lpwstr>Fang, Penny /CN/EXT</vt:lpwstr>
  </property>
  <property fmtid="{D5CDD505-2E9C-101B-9397-08002B2CF9AE}" pid="7" name="_ReviewingToolsShownOnce">
    <vt:lpwstr/>
  </property>
</Properties>
</file>