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4" i="1" l="1"/>
  <c r="J108" i="1"/>
  <c r="J97" i="1" l="1"/>
  <c r="J96" i="1"/>
  <c r="J95" i="1"/>
  <c r="J94" i="1"/>
  <c r="J93" i="1"/>
  <c r="J92" i="1"/>
  <c r="J91" i="1"/>
  <c r="J90" i="1"/>
  <c r="J98" i="1" s="1"/>
  <c r="J87" i="1"/>
  <c r="J86" i="1"/>
  <c r="J85" i="1"/>
  <c r="J88" i="1" s="1"/>
  <c r="D17" i="1" s="1"/>
  <c r="J83" i="1"/>
  <c r="C81" i="1"/>
  <c r="J79" i="1"/>
  <c r="J80" i="1" s="1"/>
  <c r="D15" i="1" s="1"/>
  <c r="J78" i="1"/>
  <c r="C77" i="1"/>
  <c r="J75" i="1"/>
  <c r="J76" i="1" s="1"/>
  <c r="D14" i="1" s="1"/>
  <c r="C74" i="1"/>
  <c r="J73" i="1"/>
  <c r="C71" i="1"/>
  <c r="J70" i="1"/>
  <c r="D12" i="1" s="1"/>
  <c r="C68" i="1"/>
  <c r="J66" i="1"/>
  <c r="J67" i="1" s="1"/>
  <c r="D11" i="1" s="1"/>
  <c r="C65" i="1"/>
  <c r="J64" i="1"/>
  <c r="D10" i="1" s="1"/>
  <c r="C62" i="1"/>
  <c r="J61" i="1"/>
  <c r="C59" i="1"/>
  <c r="J58" i="1"/>
  <c r="J55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52" i="1" s="1"/>
  <c r="D6" i="1" s="1"/>
  <c r="C31" i="1"/>
  <c r="J29" i="1"/>
  <c r="J28" i="1"/>
  <c r="J30" i="1" s="1"/>
  <c r="C27" i="1"/>
  <c r="D16" i="1"/>
  <c r="D13" i="1"/>
  <c r="D9" i="1"/>
  <c r="D8" i="1"/>
  <c r="D7" i="1"/>
  <c r="J104" i="1" l="1"/>
  <c r="D21" i="1" s="1"/>
  <c r="D18" i="1"/>
  <c r="J100" i="1"/>
  <c r="D5" i="1"/>
  <c r="J102" i="1" l="1"/>
  <c r="D20" i="1" s="1"/>
  <c r="D19" i="1"/>
  <c r="J106" i="1" l="1"/>
  <c r="D22" i="1" s="1"/>
</calcChain>
</file>

<file path=xl/comments1.xml><?xml version="1.0" encoding="utf-8"?>
<comments xmlns="http://schemas.openxmlformats.org/spreadsheetml/2006/main">
  <authors>
    <author>作者</author>
  </authors>
  <commentList>
    <comment ref="D26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26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G26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26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<sst xmlns="http://schemas.openxmlformats.org/spreadsheetml/2006/main" count="230" uniqueCount="152">
  <si>
    <t>Quotation Summary 报价总表</t>
  </si>
  <si>
    <t>Agency: must fill in
供应商（填入右边橘色处）</t>
  </si>
  <si>
    <t>上海麦田公共关系咨询有限公司</t>
  </si>
  <si>
    <t>Item</t>
  </si>
  <si>
    <t>Descripation描述</t>
  </si>
  <si>
    <t>Quotation
最终报价</t>
  </si>
  <si>
    <t>会议活动策划 Meeting\Event Design</t>
  </si>
  <si>
    <t>展台搭建制作 Back Drop</t>
  </si>
  <si>
    <t>标准展示用品制作 Standard Displayed Tools</t>
  </si>
  <si>
    <t>会议用材料制作 Meeting Material</t>
  </si>
  <si>
    <t>视频文件制作  Opening/Introduction Video Production</t>
  </si>
  <si>
    <t>音响设备AV</t>
  </si>
  <si>
    <t>电工Electrical Works</t>
  </si>
  <si>
    <t>进、撤展人工费 Construction &amp; Dismantling</t>
  </si>
  <si>
    <t>摄影摄像 Shoot/Photograph</t>
  </si>
  <si>
    <t>对于活动支持或项目执行上人员收费（天）project management</t>
  </si>
  <si>
    <t>人员差旅travel</t>
  </si>
  <si>
    <t>游戏设备制作及租赁 Equipment Rents</t>
  </si>
  <si>
    <t>其他 Others</t>
  </si>
  <si>
    <t>合计</t>
  </si>
  <si>
    <t>税 Tax</t>
  </si>
  <si>
    <t>服务费</t>
  </si>
  <si>
    <t>总计 Total</t>
  </si>
  <si>
    <t>报价明细表 Quotation Breakdown</t>
  </si>
  <si>
    <t xml:space="preserve">Item  </t>
  </si>
  <si>
    <t>Descripation</t>
  </si>
  <si>
    <t>Unit</t>
  </si>
  <si>
    <t>材质
Material</t>
  </si>
  <si>
    <t>Size</t>
  </si>
  <si>
    <t>Qty</t>
  </si>
  <si>
    <t>Time of usage</t>
  </si>
  <si>
    <t>Unit Price</t>
  </si>
  <si>
    <t>Total(RMB)</t>
  </si>
  <si>
    <t>SA Rate Card Price</t>
  </si>
  <si>
    <t>1-1</t>
  </si>
  <si>
    <t>展台3D设计及平面尺寸图</t>
  </si>
  <si>
    <t>平米</t>
  </si>
  <si>
    <t>6m*2m</t>
  </si>
  <si>
    <t>1-2</t>
  </si>
  <si>
    <t>画面衍生设计</t>
  </si>
  <si>
    <t>套</t>
  </si>
  <si>
    <t>包含易拉宝、X型展架、KT板等设计</t>
  </si>
  <si>
    <t>Total</t>
  </si>
  <si>
    <t>2-1</t>
  </si>
  <si>
    <t>地面保护</t>
  </si>
  <si>
    <t>2-2</t>
  </si>
  <si>
    <t>地台</t>
  </si>
  <si>
    <t>2-3</t>
  </si>
  <si>
    <t>地板</t>
  </si>
  <si>
    <t>其他</t>
  </si>
  <si>
    <t>2-4</t>
  </si>
  <si>
    <t>地台封边</t>
  </si>
  <si>
    <t>延米</t>
  </si>
  <si>
    <t>2-5</t>
  </si>
  <si>
    <t>顶部结构</t>
  </si>
  <si>
    <t>组</t>
  </si>
  <si>
    <t>异形铁质框架</t>
  </si>
  <si>
    <t>2-6</t>
  </si>
  <si>
    <t>异形烤漆板</t>
  </si>
  <si>
    <t>2-7</t>
  </si>
  <si>
    <t>金属配件</t>
  </si>
  <si>
    <t>2-9</t>
  </si>
  <si>
    <t>灯箱</t>
  </si>
  <si>
    <t>阻燃软膜灯箱、木结构油漆饰面</t>
  </si>
  <si>
    <t>2-10</t>
  </si>
  <si>
    <t>储藏室结构</t>
  </si>
  <si>
    <t>木结构油漆</t>
  </si>
  <si>
    <t>4.6m*2.4</t>
  </si>
  <si>
    <t>2-11</t>
  </si>
  <si>
    <t>LED灯带</t>
  </si>
  <si>
    <t>2-12</t>
  </si>
  <si>
    <t>支撑结构</t>
  </si>
  <si>
    <t>钢木结构、双面亚克力灯箱</t>
  </si>
  <si>
    <t>2-13</t>
  </si>
  <si>
    <t>金属支撑结构</t>
  </si>
  <si>
    <t>2-14</t>
  </si>
  <si>
    <t>接待台</t>
  </si>
  <si>
    <t>个</t>
  </si>
  <si>
    <t>弧形木结构油漆</t>
  </si>
  <si>
    <t>2-15</t>
  </si>
  <si>
    <t>产品展示柜</t>
  </si>
  <si>
    <t>钢化玻璃材质、配一个展示射灯</t>
  </si>
  <si>
    <t>2-16</t>
  </si>
  <si>
    <t>logo立体字</t>
  </si>
  <si>
    <t>苯板立体雕刻字</t>
  </si>
  <si>
    <t>2-17</t>
  </si>
  <si>
    <t>大白灯</t>
  </si>
  <si>
    <t>支</t>
  </si>
  <si>
    <t>2-18</t>
  </si>
  <si>
    <t>电箱及线材</t>
  </si>
  <si>
    <t>项</t>
  </si>
  <si>
    <t>2-19</t>
  </si>
  <si>
    <t>插座及接线板</t>
  </si>
  <si>
    <t>2-20</t>
  </si>
  <si>
    <t>洽谈桌椅</t>
  </si>
  <si>
    <t>1个茶几4把椅子</t>
  </si>
  <si>
    <t>2-21</t>
  </si>
  <si>
    <t>吧椅</t>
  </si>
  <si>
    <t>把</t>
  </si>
  <si>
    <t>7-1</t>
  </si>
  <si>
    <t>电工</t>
  </si>
  <si>
    <t>人/天</t>
  </si>
  <si>
    <t>10-1</t>
  </si>
  <si>
    <t xml:space="preserve">项目经理 </t>
  </si>
  <si>
    <t>往返机票</t>
  </si>
  <si>
    <t>人</t>
  </si>
  <si>
    <t>住宿</t>
  </si>
  <si>
    <t>13-1</t>
  </si>
  <si>
    <t>当地运输费</t>
  </si>
  <si>
    <t>次</t>
  </si>
  <si>
    <t>工厂-酒店运输费</t>
  </si>
  <si>
    <t>13-2</t>
  </si>
  <si>
    <t>矿泉水</t>
  </si>
  <si>
    <t>箱</t>
  </si>
  <si>
    <t>每箱24瓶，每瓶380ml</t>
  </si>
  <si>
    <t>13-3</t>
  </si>
  <si>
    <t>核酸检测</t>
  </si>
  <si>
    <t>特装管理费</t>
  </si>
  <si>
    <t>场馆费用</t>
  </si>
  <si>
    <t>14-2</t>
  </si>
  <si>
    <t>特装展台清洁费</t>
  </si>
  <si>
    <t>14-3</t>
  </si>
  <si>
    <t>施工证</t>
  </si>
  <si>
    <t>14-4</t>
  </si>
  <si>
    <t>电箱接驳费</t>
  </si>
  <si>
    <t>14-5</t>
  </si>
  <si>
    <t>车证</t>
  </si>
  <si>
    <t>证</t>
  </si>
  <si>
    <t>14-6</t>
  </si>
  <si>
    <t>展期照明用电</t>
  </si>
  <si>
    <t>展期</t>
  </si>
  <si>
    <t>220V/15A</t>
  </si>
  <si>
    <t>14-7</t>
  </si>
  <si>
    <t>14-8</t>
  </si>
  <si>
    <t>非展期用电（搭建临时用电）</t>
  </si>
  <si>
    <t>处</t>
  </si>
  <si>
    <t>220V/5A</t>
  </si>
  <si>
    <t>Total Amount</t>
  </si>
  <si>
    <t>场馆相关费用</t>
    <phoneticPr fontId="6" type="noConversion"/>
  </si>
  <si>
    <t>宝丽布</t>
    <phoneticPr fontId="6" type="noConversion"/>
  </si>
  <si>
    <t>6m*2m（含损耗）</t>
    <phoneticPr fontId="6" type="noConversion"/>
  </si>
  <si>
    <t>金属结构，表面铺双层12厘多层板</t>
    <phoneticPr fontId="6" type="noConversion"/>
  </si>
  <si>
    <t>防火白色复合地板</t>
    <phoneticPr fontId="6" type="noConversion"/>
  </si>
  <si>
    <t>不锈钢封边</t>
    <phoneticPr fontId="6" type="noConversion"/>
  </si>
  <si>
    <t>11-1</t>
    <phoneticPr fontId="6" type="noConversion"/>
  </si>
  <si>
    <t>包含上海——昆明往返机票，按实际结算</t>
    <phoneticPr fontId="6" type="noConversion"/>
  </si>
  <si>
    <t>11-2</t>
    <phoneticPr fontId="6" type="noConversion"/>
  </si>
  <si>
    <t>场馆相关费用</t>
    <phoneticPr fontId="6" type="noConversion"/>
  </si>
  <si>
    <t>14-1</t>
    <phoneticPr fontId="6" type="noConversion"/>
  </si>
  <si>
    <t>优惠价</t>
    <phoneticPr fontId="2" type="noConversion"/>
  </si>
  <si>
    <t>UBS价</t>
    <phoneticPr fontId="2" type="noConversion"/>
  </si>
  <si>
    <t>UBS价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</si>
</sst>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;[Red]\-#,##0.00\ "/>
    <numFmt numFmtId="177" formatCode="0_);\(0\)"/>
    <numFmt numFmtId="178" formatCode="#,##0.00_ "/>
    <numFmt numFmtId="179" formatCode="0.0000%"/>
    <numFmt numFmtId="180" formatCode="0.000%"/>
    <numFmt numFmtId="181" formatCode="&quot;¥&quot;#,##0.00_);[Red]\(&quot;¥&quot;#,##0.00\)"/>
  </numFmts>
  <fonts count="2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9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2"/>
      <color indexed="9"/>
      <name val="Arial"/>
      <family val="2"/>
    </font>
    <font>
      <b/>
      <sz val="12"/>
      <name val="微软雅黑"/>
      <family val="2"/>
      <charset val="134"/>
    </font>
    <font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theme="1"/>
      <name val="微软雅黑"/>
      <family val="2"/>
      <charset val="134"/>
    </font>
    <font>
      <sz val="10"/>
      <name val="Verdana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宋体"/>
      <family val="3"/>
      <charset val="134"/>
    </font>
    <font>
      <b/>
      <sz val="12"/>
      <color indexed="8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9"/>
      <name val="宋体"/>
      <family val="3"/>
      <charset val="134"/>
    </font>
    <font>
      <b/>
      <sz val="12"/>
      <color indexed="10"/>
      <name val="微软雅黑"/>
      <family val="2"/>
      <charset val="134"/>
    </font>
    <font>
      <sz val="12"/>
      <color indexed="10"/>
      <name val="微软雅黑"/>
      <family val="2"/>
      <charset val="134"/>
    </font>
    <font>
      <b/>
      <i/>
      <sz val="14"/>
      <color rgb="FFFF0000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0" borderId="0"/>
    <xf numFmtId="0" fontId="16" fillId="0" borderId="0">
      <alignment vertical="top"/>
    </xf>
  </cellStyleXfs>
  <cellXfs count="15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4" fillId="2" borderId="0" xfId="0" applyFont="1" applyFill="1" applyAlignment="1">
      <alignment vertical="center"/>
    </xf>
    <xf numFmtId="0" fontId="3" fillId="0" borderId="0" xfId="0" applyFont="1" applyAlignment="1"/>
    <xf numFmtId="0" fontId="3" fillId="0" borderId="2" xfId="0" applyFont="1" applyBorder="1" applyAlignment="1"/>
    <xf numFmtId="0" fontId="10" fillId="6" borderId="3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177" fontId="3" fillId="6" borderId="0" xfId="0" applyNumberFormat="1" applyFont="1" applyFill="1" applyAlignment="1">
      <alignment horizontal="right" vertical="center"/>
    </xf>
    <xf numFmtId="49" fontId="1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12" fillId="7" borderId="2" xfId="0" applyFont="1" applyFill="1" applyBorder="1" applyAlignment="1">
      <alignment horizontal="left" vertical="center"/>
    </xf>
    <xf numFmtId="39" fontId="11" fillId="7" borderId="2" xfId="1" applyNumberFormat="1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right" vertical="center"/>
    </xf>
    <xf numFmtId="39" fontId="11" fillId="7" borderId="2" xfId="1" applyNumberFormat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9" fontId="4" fillId="7" borderId="2" xfId="0" applyNumberFormat="1" applyFont="1" applyFill="1" applyBorder="1" applyAlignment="1">
      <alignment horizontal="center" vertical="center"/>
    </xf>
    <xf numFmtId="49" fontId="3" fillId="7" borderId="2" xfId="4" applyNumberFormat="1" applyFont="1" applyFill="1" applyBorder="1" applyAlignment="1">
      <alignment horizontal="center" vertical="center"/>
    </xf>
    <xf numFmtId="0" fontId="4" fillId="7" borderId="2" xfId="4" applyFont="1" applyFill="1" applyBorder="1" applyAlignment="1">
      <alignment horizontal="left" vertical="center"/>
    </xf>
    <xf numFmtId="0" fontId="3" fillId="7" borderId="2" xfId="4" applyFont="1" applyFill="1" applyBorder="1" applyAlignment="1">
      <alignment horizontal="left" vertical="center"/>
    </xf>
    <xf numFmtId="0" fontId="3" fillId="7" borderId="2" xfId="4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right"/>
    </xf>
    <xf numFmtId="0" fontId="10" fillId="6" borderId="3" xfId="4" applyFont="1" applyFill="1" applyBorder="1" applyAlignment="1">
      <alignment horizontal="center" vertical="center"/>
    </xf>
    <xf numFmtId="0" fontId="10" fillId="6" borderId="0" xfId="4" applyFont="1" applyFill="1" applyAlignment="1">
      <alignment horizontal="left"/>
    </xf>
    <xf numFmtId="0" fontId="10" fillId="6" borderId="0" xfId="4" applyFont="1" applyFill="1" applyAlignment="1">
      <alignment horizontal="left" vertical="center"/>
    </xf>
    <xf numFmtId="0" fontId="3" fillId="6" borderId="3" xfId="4" applyFont="1" applyFill="1" applyBorder="1" applyAlignment="1"/>
    <xf numFmtId="177" fontId="3" fillId="6" borderId="0" xfId="4" applyNumberFormat="1" applyFont="1" applyFill="1" applyAlignment="1">
      <alignment horizontal="right" vertical="center"/>
    </xf>
    <xf numFmtId="0" fontId="3" fillId="7" borderId="2" xfId="0" applyFont="1" applyFill="1" applyBorder="1" applyAlignment="1">
      <alignment vertical="center"/>
    </xf>
    <xf numFmtId="0" fontId="10" fillId="9" borderId="2" xfId="4" applyFont="1" applyFill="1" applyBorder="1" applyAlignment="1">
      <alignment horizontal="center" vertical="center"/>
    </xf>
    <xf numFmtId="0" fontId="17" fillId="6" borderId="0" xfId="0" applyFont="1" applyFill="1" applyAlignment="1">
      <alignment horizontal="left"/>
    </xf>
    <xf numFmtId="0" fontId="17" fillId="6" borderId="0" xfId="0" applyFont="1" applyFill="1" applyAlignment="1">
      <alignment horizontal="left" vertical="center"/>
    </xf>
    <xf numFmtId="177" fontId="18" fillId="6" borderId="0" xfId="0" applyNumberFormat="1" applyFont="1" applyFill="1" applyAlignment="1">
      <alignment horizontal="right" vertical="center"/>
    </xf>
    <xf numFmtId="49" fontId="3" fillId="7" borderId="1" xfId="4" applyNumberFormat="1" applyFont="1" applyFill="1" applyBorder="1" applyAlignment="1">
      <alignment horizontal="center" vertical="center"/>
    </xf>
    <xf numFmtId="0" fontId="3" fillId="7" borderId="4" xfId="4" applyFont="1" applyFill="1" applyBorder="1" applyAlignment="1">
      <alignment horizontal="left" vertical="center"/>
    </xf>
    <xf numFmtId="49" fontId="3" fillId="0" borderId="2" xfId="4" applyNumberFormat="1" applyFont="1" applyBorder="1" applyAlignment="1">
      <alignment horizontal="center" vertical="center"/>
    </xf>
    <xf numFmtId="0" fontId="4" fillId="0" borderId="2" xfId="4" applyFont="1" applyBorder="1" applyAlignment="1">
      <alignment horizontal="left" vertical="center"/>
    </xf>
    <xf numFmtId="0" fontId="3" fillId="0" borderId="2" xfId="4" applyFont="1" applyBorder="1" applyAlignment="1">
      <alignment horizontal="left"/>
    </xf>
    <xf numFmtId="0" fontId="3" fillId="0" borderId="2" xfId="4" applyFont="1" applyBorder="1" applyAlignment="1">
      <alignment horizontal="right" vertical="center"/>
    </xf>
    <xf numFmtId="0" fontId="3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0" fillId="6" borderId="3" xfId="0" applyFont="1" applyFill="1" applyBorder="1" applyAlignment="1">
      <alignment horizontal="center" vertical="center"/>
    </xf>
    <xf numFmtId="43" fontId="10" fillId="6" borderId="0" xfId="0" applyNumberFormat="1" applyFont="1" applyFill="1" applyAlignment="1">
      <alignment horizontal="left"/>
    </xf>
    <xf numFmtId="0" fontId="0" fillId="7" borderId="2" xfId="0" applyFill="1" applyBorder="1" applyAlignment="1">
      <alignment horizontal="center"/>
    </xf>
    <xf numFmtId="0" fontId="3" fillId="7" borderId="3" xfId="0" applyFont="1" applyFill="1" applyBorder="1" applyAlignment="1">
      <alignment horizontal="left" vertical="center"/>
    </xf>
    <xf numFmtId="0" fontId="0" fillId="10" borderId="3" xfId="0" applyFill="1" applyBorder="1" applyAlignment="1">
      <alignment horizontal="center"/>
    </xf>
    <xf numFmtId="0" fontId="0" fillId="10" borderId="0" xfId="0" applyFill="1" applyAlignment="1">
      <alignment horizontal="center"/>
    </xf>
    <xf numFmtId="179" fontId="10" fillId="6" borderId="0" xfId="0" applyNumberFormat="1" applyFont="1" applyFill="1" applyAlignment="1">
      <alignment horizontal="left"/>
    </xf>
    <xf numFmtId="180" fontId="10" fillId="6" borderId="0" xfId="0" applyNumberFormat="1" applyFont="1" applyFill="1" applyAlignment="1">
      <alignment horizontal="left" vertical="center"/>
    </xf>
    <xf numFmtId="0" fontId="10" fillId="10" borderId="4" xfId="0" applyFont="1" applyFill="1" applyBorder="1" applyAlignment="1">
      <alignment horizontal="left"/>
    </xf>
    <xf numFmtId="9" fontId="10" fillId="10" borderId="4" xfId="0" applyNumberFormat="1" applyFont="1" applyFill="1" applyBorder="1" applyAlignment="1">
      <alignment horizontal="left"/>
    </xf>
    <xf numFmtId="0" fontId="3" fillId="10" borderId="4" xfId="0" applyFont="1" applyFill="1" applyBorder="1" applyAlignment="1">
      <alignment horizontal="center"/>
    </xf>
    <xf numFmtId="176" fontId="21" fillId="0" borderId="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right" vertical="center"/>
    </xf>
    <xf numFmtId="177" fontId="9" fillId="5" borderId="2" xfId="0" applyNumberFormat="1" applyFont="1" applyFill="1" applyBorder="1" applyAlignment="1">
      <alignment horizontal="left" vertical="center"/>
    </xf>
    <xf numFmtId="0" fontId="3" fillId="6" borderId="3" xfId="0" applyFont="1" applyFill="1" applyBorder="1" applyAlignment="1"/>
    <xf numFmtId="0" fontId="11" fillId="0" borderId="0" xfId="0" applyFont="1" applyAlignment="1"/>
    <xf numFmtId="0" fontId="13" fillId="7" borderId="2" xfId="0" applyFont="1" applyFill="1" applyBorder="1" applyAlignment="1">
      <alignment vertical="center"/>
    </xf>
    <xf numFmtId="0" fontId="11" fillId="7" borderId="2" xfId="0" applyFont="1" applyFill="1" applyBorder="1" applyAlignment="1">
      <alignment vertical="center"/>
    </xf>
    <xf numFmtId="43" fontId="3" fillId="7" borderId="2" xfId="2" applyFont="1" applyFill="1" applyBorder="1" applyAlignment="1">
      <alignment horizontal="right" vertical="center"/>
    </xf>
    <xf numFmtId="0" fontId="0" fillId="0" borderId="2" xfId="0" applyBorder="1" applyAlignment="1"/>
    <xf numFmtId="0" fontId="14" fillId="0" borderId="2" xfId="0" applyFont="1" applyBorder="1" applyAlignment="1">
      <alignment vertical="center"/>
    </xf>
    <xf numFmtId="2" fontId="3" fillId="0" borderId="2" xfId="3" applyNumberFormat="1" applyFont="1" applyBorder="1" applyAlignment="1">
      <alignment horizontal="left" shrinkToFit="1"/>
    </xf>
    <xf numFmtId="0" fontId="3" fillId="8" borderId="2" xfId="3" applyFont="1" applyFill="1" applyBorder="1" applyAlignment="1" applyProtection="1">
      <alignment horizontal="left" vertical="center" shrinkToFit="1"/>
      <protection hidden="1"/>
    </xf>
    <xf numFmtId="2" fontId="3" fillId="0" borderId="2" xfId="3" applyNumberFormat="1" applyFont="1" applyBorder="1" applyAlignment="1">
      <alignment horizontal="left" vertical="center" shrinkToFit="1"/>
    </xf>
    <xf numFmtId="0" fontId="3" fillId="0" borderId="2" xfId="3" applyFont="1" applyBorder="1" applyAlignment="1" applyProtection="1">
      <alignment horizontal="left" vertical="center" shrinkToFit="1"/>
      <protection hidden="1"/>
    </xf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 vertical="center" shrinkToFit="1"/>
    </xf>
    <xf numFmtId="0" fontId="3" fillId="7" borderId="2" xfId="3" applyFont="1" applyFill="1" applyBorder="1" applyAlignment="1" applyProtection="1">
      <alignment horizontal="left" vertical="center" shrinkToFit="1"/>
      <protection hidden="1"/>
    </xf>
    <xf numFmtId="0" fontId="3" fillId="7" borderId="2" xfId="3" applyFont="1" applyFill="1" applyBorder="1" applyAlignment="1">
      <alignment horizontal="left"/>
    </xf>
    <xf numFmtId="0" fontId="3" fillId="7" borderId="2" xfId="3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7" borderId="2" xfId="0" applyFont="1" applyFill="1" applyBorder="1" applyAlignment="1">
      <alignment vertical="center"/>
    </xf>
    <xf numFmtId="2" fontId="3" fillId="7" borderId="2" xfId="3" applyNumberFormat="1" applyFont="1" applyFill="1" applyBorder="1" applyAlignment="1">
      <alignment horizontal="left" shrinkToFit="1"/>
    </xf>
    <xf numFmtId="0" fontId="3" fillId="7" borderId="2" xfId="3" applyFont="1" applyFill="1" applyBorder="1" applyAlignment="1">
      <alignment horizontal="right" vertical="center" shrinkToFit="1"/>
    </xf>
    <xf numFmtId="0" fontId="3" fillId="7" borderId="2" xfId="0" applyFont="1" applyFill="1" applyBorder="1" applyAlignment="1"/>
    <xf numFmtId="0" fontId="18" fillId="6" borderId="3" xfId="0" applyFont="1" applyFill="1" applyBorder="1" applyAlignment="1"/>
    <xf numFmtId="0" fontId="19" fillId="0" borderId="2" xfId="0" applyFont="1" applyBorder="1" applyAlignment="1"/>
    <xf numFmtId="0" fontId="3" fillId="0" borderId="2" xfId="3" applyFont="1" applyBorder="1" applyAlignment="1">
      <alignment horizontal="justify" vertical="center"/>
    </xf>
    <xf numFmtId="43" fontId="3" fillId="0" borderId="2" xfId="2" applyFont="1" applyBorder="1" applyAlignment="1">
      <alignment horizontal="right" vertical="center"/>
    </xf>
    <xf numFmtId="43" fontId="3" fillId="7" borderId="5" xfId="2" applyFont="1" applyFill="1" applyBorder="1" applyAlignment="1">
      <alignment horizontal="right" vertical="center"/>
    </xf>
    <xf numFmtId="43" fontId="3" fillId="10" borderId="8" xfId="2" applyFont="1" applyFill="1" applyBorder="1" applyAlignment="1">
      <alignment horizontal="right" vertical="center"/>
    </xf>
    <xf numFmtId="0" fontId="0" fillId="10" borderId="11" xfId="0" applyFill="1" applyBorder="1" applyAlignment="1"/>
    <xf numFmtId="0" fontId="0" fillId="10" borderId="0" xfId="0" applyFill="1" applyAlignment="1"/>
    <xf numFmtId="2" fontId="3" fillId="7" borderId="2" xfId="3" applyNumberFormat="1" applyFont="1" applyFill="1" applyBorder="1" applyAlignment="1">
      <alignment shrinkToFit="1"/>
    </xf>
    <xf numFmtId="0" fontId="0" fillId="7" borderId="0" xfId="0" applyFill="1" applyAlignment="1"/>
    <xf numFmtId="0" fontId="0" fillId="7" borderId="12" xfId="0" applyFill="1" applyBorder="1" applyAlignment="1"/>
    <xf numFmtId="43" fontId="3" fillId="10" borderId="2" xfId="2" applyFont="1" applyFill="1" applyBorder="1" applyAlignment="1">
      <alignment horizontal="right" vertical="center"/>
    </xf>
    <xf numFmtId="0" fontId="0" fillId="10" borderId="2" xfId="0" applyFill="1" applyBorder="1" applyAlignment="1"/>
    <xf numFmtId="0" fontId="25" fillId="0" borderId="0" xfId="0" applyFont="1" applyAlignment="1"/>
    <xf numFmtId="181" fontId="25" fillId="0" borderId="0" xfId="0" applyNumberFormat="1" applyFont="1" applyAlignment="1"/>
    <xf numFmtId="0" fontId="0" fillId="0" borderId="2" xfId="0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5" fillId="13" borderId="2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3" fillId="7" borderId="3" xfId="0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right" vertic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78" fontId="10" fillId="6" borderId="10" xfId="0" applyNumberFormat="1" applyFont="1" applyFill="1" applyBorder="1" applyAlignment="1">
      <alignment horizontal="center"/>
    </xf>
    <xf numFmtId="178" fontId="10" fillId="6" borderId="12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8" fontId="10" fillId="6" borderId="4" xfId="0" applyNumberFormat="1" applyFont="1" applyFill="1" applyBorder="1" applyAlignment="1">
      <alignment horizontal="center"/>
    </xf>
    <xf numFmtId="178" fontId="10" fillId="6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78" fontId="10" fillId="6" borderId="8" xfId="0" applyNumberFormat="1" applyFont="1" applyFill="1" applyBorder="1" applyAlignment="1">
      <alignment horizontal="center"/>
    </xf>
    <xf numFmtId="0" fontId="3" fillId="0" borderId="1" xfId="4" applyFont="1" applyBorder="1" applyAlignment="1">
      <alignment horizontal="right"/>
    </xf>
    <xf numFmtId="0" fontId="3" fillId="0" borderId="4" xfId="4" applyFont="1" applyBorder="1" applyAlignment="1">
      <alignment horizontal="right"/>
    </xf>
    <xf numFmtId="0" fontId="10" fillId="11" borderId="1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10" borderId="2" xfId="0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1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</cellXfs>
  <cellStyles count="5">
    <cellStyle name="常规" xfId="0" builtinId="0"/>
    <cellStyle name="常规 2" xfId="4"/>
    <cellStyle name="常规_Sheet1" xfId="3"/>
    <cellStyle name="千位分隔" xfId="1" builtinId="3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62</xdr:row>
      <xdr:rowOff>257175</xdr:rowOff>
    </xdr:from>
    <xdr:to>
      <xdr:col>5</xdr:col>
      <xdr:colOff>19050</xdr:colOff>
      <xdr:row>62</xdr:row>
      <xdr:rowOff>257175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>
        <a:xfrm>
          <a:off x="7896225" y="15849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63</xdr:row>
      <xdr:rowOff>257175</xdr:rowOff>
    </xdr:from>
    <xdr:to>
      <xdr:col>5</xdr:col>
      <xdr:colOff>19050</xdr:colOff>
      <xdr:row>63</xdr:row>
      <xdr:rowOff>257175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>
        <a:xfrm>
          <a:off x="7896225" y="15849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tabSelected="1" zoomScale="70" zoomScaleNormal="70" workbookViewId="0">
      <selection activeCell="H20" sqref="H20"/>
    </sheetView>
  </sheetViews>
  <sheetFormatPr defaultRowHeight="13.5" x14ac:dyDescent="0.15"/>
  <cols>
    <col min="3" max="3" width="30.5" customWidth="1"/>
    <col min="4" max="4" width="24.125" customWidth="1"/>
    <col min="5" max="5" width="29.375" customWidth="1"/>
    <col min="9" max="9" width="27.125" customWidth="1"/>
    <col min="10" max="10" width="25.625" customWidth="1"/>
    <col min="11" max="11" width="12.25" customWidth="1"/>
  </cols>
  <sheetData>
    <row r="1" spans="1:12" x14ac:dyDescent="0.15">
      <c r="A1" s="9"/>
      <c r="B1" s="9"/>
      <c r="C1" s="9"/>
      <c r="D1" s="9"/>
      <c r="E1" s="68"/>
      <c r="F1" s="9"/>
      <c r="G1" s="68"/>
      <c r="H1" s="9"/>
      <c r="I1" s="9"/>
      <c r="J1" s="9"/>
      <c r="K1" s="9"/>
      <c r="L1" s="9"/>
    </row>
    <row r="2" spans="1:12" ht="17.25" x14ac:dyDescent="0.3">
      <c r="A2" s="9"/>
      <c r="B2" s="145" t="s">
        <v>0</v>
      </c>
      <c r="C2" s="145"/>
      <c r="D2" s="145"/>
      <c r="E2" s="145"/>
      <c r="F2" s="9"/>
      <c r="G2" s="2"/>
      <c r="H2" s="10"/>
      <c r="I2" s="10"/>
      <c r="J2" s="10"/>
      <c r="K2" s="9"/>
      <c r="L2" s="9"/>
    </row>
    <row r="3" spans="1:12" ht="17.25" x14ac:dyDescent="0.3">
      <c r="A3" s="9"/>
      <c r="B3" s="1"/>
      <c r="C3" s="10" t="s">
        <v>1</v>
      </c>
      <c r="D3" s="11" t="s">
        <v>2</v>
      </c>
      <c r="E3" s="2"/>
      <c r="F3" s="12"/>
      <c r="G3" s="69"/>
      <c r="H3" s="10"/>
      <c r="I3" s="10"/>
      <c r="J3" s="10"/>
      <c r="K3" s="9"/>
      <c r="L3" s="9"/>
    </row>
    <row r="4" spans="1:12" ht="18" x14ac:dyDescent="0.3">
      <c r="A4" s="9"/>
      <c r="B4" s="3" t="s">
        <v>3</v>
      </c>
      <c r="C4" s="4" t="s">
        <v>4</v>
      </c>
      <c r="D4" s="4" t="s">
        <v>5</v>
      </c>
      <c r="E4" s="12"/>
      <c r="F4" s="70"/>
      <c r="G4" s="10"/>
      <c r="H4" s="10"/>
      <c r="I4" s="10"/>
      <c r="J4" s="9"/>
      <c r="K4" s="9"/>
      <c r="L4" s="9"/>
    </row>
    <row r="5" spans="1:12" ht="17.25" x14ac:dyDescent="0.3">
      <c r="A5" s="9"/>
      <c r="B5" s="5">
        <v>1</v>
      </c>
      <c r="C5" s="13" t="s">
        <v>6</v>
      </c>
      <c r="D5" s="6">
        <f>J30</f>
        <v>4750</v>
      </c>
      <c r="E5" s="12"/>
      <c r="F5" s="71"/>
      <c r="G5" s="10"/>
      <c r="H5" s="10"/>
      <c r="I5" s="10"/>
      <c r="J5" s="9"/>
      <c r="K5" s="9"/>
      <c r="L5" s="9"/>
    </row>
    <row r="6" spans="1:12" ht="17.25" x14ac:dyDescent="0.3">
      <c r="A6" s="9"/>
      <c r="B6" s="5">
        <v>2</v>
      </c>
      <c r="C6" s="13" t="s">
        <v>7</v>
      </c>
      <c r="D6" s="6">
        <f>J52</f>
        <v>80032</v>
      </c>
      <c r="E6" s="12"/>
      <c r="F6" s="71"/>
      <c r="G6" s="10"/>
      <c r="H6" s="10"/>
      <c r="I6" s="10"/>
      <c r="J6" s="9"/>
      <c r="K6" s="9"/>
      <c r="L6" s="9"/>
    </row>
    <row r="7" spans="1:12" ht="17.25" x14ac:dyDescent="0.3">
      <c r="A7" s="9"/>
      <c r="B7" s="5">
        <v>3</v>
      </c>
      <c r="C7" s="13" t="s">
        <v>8</v>
      </c>
      <c r="D7" s="6">
        <f>J55</f>
        <v>0</v>
      </c>
      <c r="E7" s="12"/>
      <c r="F7" s="71"/>
      <c r="G7" s="10"/>
      <c r="H7" s="10"/>
      <c r="I7" s="10"/>
      <c r="J7" s="9"/>
      <c r="K7" s="9"/>
      <c r="L7" s="9"/>
    </row>
    <row r="8" spans="1:12" ht="17.25" x14ac:dyDescent="0.3">
      <c r="A8" s="9"/>
      <c r="B8" s="5">
        <v>4</v>
      </c>
      <c r="C8" s="13" t="s">
        <v>9</v>
      </c>
      <c r="D8" s="6">
        <f>J58</f>
        <v>0</v>
      </c>
      <c r="E8" s="12"/>
      <c r="F8" s="71"/>
      <c r="G8" s="10"/>
      <c r="H8" s="10"/>
      <c r="I8" s="10"/>
      <c r="J8" s="9"/>
      <c r="K8" s="9"/>
      <c r="L8" s="9"/>
    </row>
    <row r="9" spans="1:12" ht="17.25" x14ac:dyDescent="0.3">
      <c r="A9" s="9"/>
      <c r="B9" s="5">
        <v>5</v>
      </c>
      <c r="C9" s="13" t="s">
        <v>10</v>
      </c>
      <c r="D9" s="6">
        <f>J61</f>
        <v>0</v>
      </c>
      <c r="E9" s="12"/>
      <c r="F9" s="71"/>
      <c r="G9" s="10"/>
      <c r="H9" s="10"/>
      <c r="I9" s="10"/>
      <c r="J9" s="9"/>
      <c r="K9" s="9"/>
      <c r="L9" s="9"/>
    </row>
    <row r="10" spans="1:12" ht="17.25" x14ac:dyDescent="0.3">
      <c r="A10" s="9"/>
      <c r="B10" s="5">
        <v>6</v>
      </c>
      <c r="C10" s="13" t="s">
        <v>11</v>
      </c>
      <c r="D10" s="6">
        <f>J64</f>
        <v>0</v>
      </c>
      <c r="E10" s="12"/>
      <c r="F10" s="71"/>
      <c r="G10" s="10"/>
      <c r="H10" s="10"/>
      <c r="I10" s="10"/>
      <c r="J10" s="9"/>
      <c r="K10" s="9"/>
      <c r="L10" s="9"/>
    </row>
    <row r="11" spans="1:12" ht="17.25" x14ac:dyDescent="0.3">
      <c r="A11" s="9"/>
      <c r="B11" s="5">
        <v>7</v>
      </c>
      <c r="C11" s="13" t="s">
        <v>12</v>
      </c>
      <c r="D11" s="6">
        <f>J67</f>
        <v>714</v>
      </c>
      <c r="E11" s="12"/>
      <c r="F11" s="71"/>
      <c r="G11" s="72"/>
      <c r="H11" s="10"/>
      <c r="I11" s="10"/>
      <c r="J11" s="9"/>
      <c r="K11" s="9"/>
      <c r="L11" s="9"/>
    </row>
    <row r="12" spans="1:12" ht="17.25" x14ac:dyDescent="0.3">
      <c r="A12" s="9"/>
      <c r="B12" s="5">
        <v>8</v>
      </c>
      <c r="C12" s="13" t="s">
        <v>13</v>
      </c>
      <c r="D12" s="6">
        <f>J70</f>
        <v>0</v>
      </c>
      <c r="E12" s="12"/>
      <c r="F12" s="71"/>
      <c r="G12" s="72"/>
      <c r="H12" s="10"/>
      <c r="I12" s="10"/>
      <c r="J12" s="9"/>
      <c r="K12" s="9"/>
      <c r="L12" s="9"/>
    </row>
    <row r="13" spans="1:12" ht="17.25" x14ac:dyDescent="0.3">
      <c r="A13" s="9"/>
      <c r="B13" s="5">
        <v>9</v>
      </c>
      <c r="C13" s="13" t="s">
        <v>14</v>
      </c>
      <c r="D13" s="6">
        <f>J73</f>
        <v>0</v>
      </c>
      <c r="E13" s="12"/>
      <c r="F13" s="73"/>
      <c r="G13" s="74"/>
      <c r="H13" s="10"/>
      <c r="I13" s="10"/>
      <c r="J13" s="9"/>
      <c r="K13" s="9"/>
      <c r="L13" s="9"/>
    </row>
    <row r="14" spans="1:12" ht="17.25" x14ac:dyDescent="0.3">
      <c r="A14" s="9"/>
      <c r="B14" s="5">
        <v>10</v>
      </c>
      <c r="C14" s="13" t="s">
        <v>15</v>
      </c>
      <c r="D14" s="6">
        <f>J76</f>
        <v>3800</v>
      </c>
      <c r="E14" s="12"/>
      <c r="F14" s="73"/>
      <c r="G14" s="74"/>
      <c r="H14" s="74"/>
      <c r="I14" s="10"/>
      <c r="J14" s="9"/>
      <c r="K14" s="9"/>
      <c r="L14" s="9"/>
    </row>
    <row r="15" spans="1:12" ht="17.25" x14ac:dyDescent="0.3">
      <c r="A15" s="9"/>
      <c r="B15" s="5">
        <v>11</v>
      </c>
      <c r="C15" s="13" t="s">
        <v>16</v>
      </c>
      <c r="D15" s="6">
        <f>J80</f>
        <v>4780</v>
      </c>
      <c r="E15" s="12"/>
      <c r="F15" s="73"/>
      <c r="G15" s="74"/>
      <c r="H15" s="74"/>
      <c r="I15" s="10"/>
      <c r="J15" s="9"/>
      <c r="K15" s="9"/>
      <c r="L15" s="9"/>
    </row>
    <row r="16" spans="1:12" ht="17.25" x14ac:dyDescent="0.3">
      <c r="A16" s="9"/>
      <c r="B16" s="5">
        <v>12</v>
      </c>
      <c r="C16" s="13" t="s">
        <v>17</v>
      </c>
      <c r="D16" s="6">
        <f>J83</f>
        <v>0</v>
      </c>
      <c r="E16" s="12"/>
      <c r="F16" s="73"/>
      <c r="G16" s="74"/>
      <c r="H16" s="74"/>
      <c r="I16" s="10"/>
      <c r="J16" s="9"/>
      <c r="K16" s="9"/>
      <c r="L16" s="9"/>
    </row>
    <row r="17" spans="1:12" ht="17.25" x14ac:dyDescent="0.3">
      <c r="A17" s="9"/>
      <c r="B17" s="5">
        <v>13</v>
      </c>
      <c r="C17" s="13" t="s">
        <v>18</v>
      </c>
      <c r="D17" s="6">
        <f>J88</f>
        <v>12260</v>
      </c>
      <c r="E17" s="12"/>
      <c r="F17" s="73"/>
      <c r="G17" s="74"/>
      <c r="H17" s="74"/>
      <c r="I17" s="10"/>
      <c r="J17" s="9"/>
      <c r="K17" s="9"/>
      <c r="L17" s="9"/>
    </row>
    <row r="18" spans="1:12" ht="17.25" x14ac:dyDescent="0.3">
      <c r="A18" s="9"/>
      <c r="B18" s="5">
        <v>14</v>
      </c>
      <c r="C18" s="13" t="s">
        <v>138</v>
      </c>
      <c r="D18" s="6">
        <f>J98</f>
        <v>8020</v>
      </c>
      <c r="E18" s="12"/>
      <c r="F18" s="73"/>
      <c r="G18" s="74"/>
      <c r="H18" s="74"/>
      <c r="I18" s="10"/>
      <c r="J18" s="9"/>
      <c r="K18" s="9"/>
      <c r="L18" s="9"/>
    </row>
    <row r="19" spans="1:12" ht="17.25" x14ac:dyDescent="0.3">
      <c r="A19" s="9"/>
      <c r="B19" s="5">
        <v>15</v>
      </c>
      <c r="C19" s="13" t="s">
        <v>19</v>
      </c>
      <c r="D19" s="6">
        <f>J100</f>
        <v>114356</v>
      </c>
      <c r="E19" s="12"/>
      <c r="F19" s="73"/>
      <c r="G19" s="74"/>
      <c r="H19" s="74"/>
      <c r="I19" s="10"/>
      <c r="J19" s="9"/>
      <c r="K19" s="9"/>
      <c r="L19" s="9"/>
    </row>
    <row r="20" spans="1:12" ht="17.25" x14ac:dyDescent="0.3">
      <c r="A20" s="9"/>
      <c r="B20" s="5">
        <v>16</v>
      </c>
      <c r="C20" s="13" t="s">
        <v>20</v>
      </c>
      <c r="D20" s="6">
        <f>J102</f>
        <v>6861.36</v>
      </c>
      <c r="E20" s="12"/>
      <c r="F20" s="69"/>
      <c r="G20" s="10"/>
      <c r="H20" s="10"/>
      <c r="I20" s="10"/>
      <c r="J20" s="9"/>
      <c r="K20" s="9"/>
      <c r="L20" s="9"/>
    </row>
    <row r="21" spans="1:12" ht="17.25" x14ac:dyDescent="0.3">
      <c r="A21" s="9"/>
      <c r="B21" s="5">
        <v>17</v>
      </c>
      <c r="C21" s="13" t="s">
        <v>21</v>
      </c>
      <c r="D21" s="6">
        <f>J104</f>
        <v>802</v>
      </c>
      <c r="E21" s="12"/>
      <c r="F21" s="69"/>
      <c r="G21" s="10"/>
      <c r="H21" s="10"/>
      <c r="I21" s="10"/>
      <c r="J21" s="9"/>
      <c r="K21" s="9"/>
      <c r="L21" s="9"/>
    </row>
    <row r="22" spans="1:12" ht="17.25" x14ac:dyDescent="0.3">
      <c r="A22" s="9"/>
      <c r="B22" s="5">
        <v>18</v>
      </c>
      <c r="C22" s="13" t="s">
        <v>22</v>
      </c>
      <c r="D22" s="7">
        <f>J106</f>
        <v>122019.36</v>
      </c>
      <c r="E22" s="12"/>
      <c r="F22" s="69"/>
      <c r="G22" s="10"/>
      <c r="H22" s="10"/>
      <c r="I22" s="10"/>
      <c r="J22" s="9"/>
      <c r="K22" s="9"/>
      <c r="L22" s="9"/>
    </row>
    <row r="23" spans="1:12" ht="19.5" x14ac:dyDescent="0.3">
      <c r="A23" s="9"/>
      <c r="B23" s="1"/>
      <c r="C23" s="114" t="s">
        <v>149</v>
      </c>
      <c r="D23" s="115">
        <v>122000</v>
      </c>
      <c r="E23" s="8"/>
      <c r="F23" s="12"/>
      <c r="G23" s="69"/>
      <c r="H23" s="10"/>
      <c r="I23" s="10"/>
      <c r="J23" s="10"/>
      <c r="K23" s="9"/>
      <c r="L23" s="9"/>
    </row>
    <row r="24" spans="1:12" ht="19.5" x14ac:dyDescent="0.3">
      <c r="A24" s="9"/>
      <c r="B24" s="1"/>
      <c r="C24" s="114" t="s">
        <v>151</v>
      </c>
      <c r="D24" s="115">
        <f>D23*70%</f>
        <v>85400</v>
      </c>
      <c r="E24" s="8"/>
      <c r="F24" s="12"/>
      <c r="G24" s="69"/>
      <c r="H24" s="10"/>
      <c r="I24" s="10"/>
      <c r="J24" s="10"/>
      <c r="K24" s="9"/>
      <c r="L24" s="9"/>
    </row>
    <row r="25" spans="1:12" ht="17.25" x14ac:dyDescent="0.3">
      <c r="A25" s="9"/>
      <c r="B25" s="1"/>
      <c r="C25" s="12" t="s">
        <v>23</v>
      </c>
      <c r="D25" s="12"/>
      <c r="E25" s="2"/>
      <c r="F25" s="12"/>
      <c r="G25" s="2"/>
      <c r="H25" s="10"/>
      <c r="I25" s="10"/>
      <c r="J25" s="10"/>
      <c r="K25" s="9"/>
      <c r="L25" s="9"/>
    </row>
    <row r="26" spans="1:12" ht="18" x14ac:dyDescent="0.15">
      <c r="A26" s="9"/>
      <c r="B26" s="75" t="s">
        <v>24</v>
      </c>
      <c r="C26" s="75" t="s">
        <v>25</v>
      </c>
      <c r="D26" s="75" t="s">
        <v>26</v>
      </c>
      <c r="E26" s="75" t="s">
        <v>27</v>
      </c>
      <c r="F26" s="75" t="s">
        <v>28</v>
      </c>
      <c r="G26" s="76" t="s">
        <v>29</v>
      </c>
      <c r="H26" s="76" t="s">
        <v>30</v>
      </c>
      <c r="I26" s="77" t="s">
        <v>31</v>
      </c>
      <c r="J26" s="78" t="s">
        <v>32</v>
      </c>
      <c r="K26" s="79" t="s">
        <v>33</v>
      </c>
      <c r="L26" s="9"/>
    </row>
    <row r="27" spans="1:12" ht="18" x14ac:dyDescent="0.35">
      <c r="A27" s="9"/>
      <c r="B27" s="14">
        <v>1</v>
      </c>
      <c r="C27" s="15" t="str">
        <f>C5</f>
        <v>会议活动策划 Meeting\Event Design</v>
      </c>
      <c r="D27" s="15"/>
      <c r="E27" s="16"/>
      <c r="F27" s="80"/>
      <c r="G27" s="17"/>
      <c r="H27" s="17"/>
      <c r="I27" s="17"/>
      <c r="J27" s="136"/>
      <c r="K27" s="137"/>
      <c r="L27" s="9"/>
    </row>
    <row r="28" spans="1:12" ht="17.25" x14ac:dyDescent="0.3">
      <c r="A28" s="81"/>
      <c r="B28" s="18" t="s">
        <v>34</v>
      </c>
      <c r="C28" s="82" t="s">
        <v>35</v>
      </c>
      <c r="D28" s="19" t="s">
        <v>36</v>
      </c>
      <c r="E28" s="20"/>
      <c r="F28" s="21" t="s">
        <v>37</v>
      </c>
      <c r="G28" s="22">
        <v>1</v>
      </c>
      <c r="H28" s="83">
        <v>1</v>
      </c>
      <c r="I28" s="84">
        <v>3600</v>
      </c>
      <c r="J28" s="84">
        <f>G28*H28*I28</f>
        <v>3600</v>
      </c>
      <c r="K28" s="84">
        <v>3600</v>
      </c>
      <c r="L28" s="81"/>
    </row>
    <row r="29" spans="1:12" ht="17.25" x14ac:dyDescent="0.25">
      <c r="A29" s="81"/>
      <c r="B29" s="18" t="s">
        <v>38</v>
      </c>
      <c r="C29" s="82" t="s">
        <v>39</v>
      </c>
      <c r="D29" s="20" t="s">
        <v>40</v>
      </c>
      <c r="E29" s="20" t="s">
        <v>41</v>
      </c>
      <c r="F29" s="23"/>
      <c r="G29" s="22">
        <v>1</v>
      </c>
      <c r="H29" s="83">
        <v>1</v>
      </c>
      <c r="I29" s="84">
        <v>1150</v>
      </c>
      <c r="J29" s="84">
        <f t="shared" ref="J29" si="0">G29*H29*I29</f>
        <v>1150</v>
      </c>
      <c r="K29" s="84">
        <v>1150</v>
      </c>
      <c r="L29" s="81"/>
    </row>
    <row r="30" spans="1:12" ht="17.25" x14ac:dyDescent="0.3">
      <c r="A30" s="9"/>
      <c r="B30" s="138" t="s">
        <v>42</v>
      </c>
      <c r="C30" s="139"/>
      <c r="D30" s="139"/>
      <c r="E30" s="139"/>
      <c r="F30" s="133"/>
      <c r="G30" s="134"/>
      <c r="H30" s="134"/>
      <c r="I30" s="135"/>
      <c r="J30" s="84">
        <f>SUM(J28:J29)</f>
        <v>4750</v>
      </c>
      <c r="K30" s="85"/>
      <c r="L30" s="9"/>
    </row>
    <row r="31" spans="1:12" ht="18" x14ac:dyDescent="0.35">
      <c r="A31" s="9"/>
      <c r="B31" s="14">
        <v>2</v>
      </c>
      <c r="C31" s="15" t="str">
        <f>C6</f>
        <v>展台搭建制作 Back Drop</v>
      </c>
      <c r="D31" s="15"/>
      <c r="E31" s="16"/>
      <c r="F31" s="80"/>
      <c r="G31" s="17"/>
      <c r="H31" s="17"/>
      <c r="I31" s="17"/>
      <c r="J31" s="136"/>
      <c r="K31" s="137"/>
      <c r="L31" s="9"/>
    </row>
    <row r="32" spans="1:12" ht="17.25" x14ac:dyDescent="0.3">
      <c r="A32" s="9"/>
      <c r="B32" s="24" t="s">
        <v>43</v>
      </c>
      <c r="C32" s="86" t="s">
        <v>44</v>
      </c>
      <c r="D32" s="19" t="s">
        <v>36</v>
      </c>
      <c r="E32" s="25" t="s">
        <v>139</v>
      </c>
      <c r="F32" s="21" t="s">
        <v>140</v>
      </c>
      <c r="G32" s="26">
        <v>4</v>
      </c>
      <c r="H32" s="26">
        <v>1</v>
      </c>
      <c r="I32" s="84">
        <v>38</v>
      </c>
      <c r="J32" s="84">
        <f>G32*H32*I32</f>
        <v>152</v>
      </c>
      <c r="K32" s="84">
        <v>38</v>
      </c>
      <c r="L32" s="9"/>
    </row>
    <row r="33" spans="1:12" ht="17.25" x14ac:dyDescent="0.3">
      <c r="A33" s="9"/>
      <c r="B33" s="24" t="s">
        <v>45</v>
      </c>
      <c r="C33" s="86" t="s">
        <v>46</v>
      </c>
      <c r="D33" s="87" t="s">
        <v>36</v>
      </c>
      <c r="E33" s="88" t="s">
        <v>141</v>
      </c>
      <c r="F33" s="21" t="s">
        <v>140</v>
      </c>
      <c r="G33" s="26">
        <v>14</v>
      </c>
      <c r="H33" s="26">
        <v>1</v>
      </c>
      <c r="I33" s="84">
        <v>90</v>
      </c>
      <c r="J33" s="84">
        <f t="shared" ref="J33:J51" si="1">G33*H33*I33</f>
        <v>1260</v>
      </c>
      <c r="K33" s="84">
        <v>90</v>
      </c>
      <c r="L33" s="9"/>
    </row>
    <row r="34" spans="1:12" ht="17.25" x14ac:dyDescent="0.3">
      <c r="A34" s="9"/>
      <c r="B34" s="24" t="s">
        <v>47</v>
      </c>
      <c r="C34" s="86" t="s">
        <v>48</v>
      </c>
      <c r="D34" s="87" t="s">
        <v>36</v>
      </c>
      <c r="E34" s="88" t="s">
        <v>142</v>
      </c>
      <c r="F34" s="21" t="s">
        <v>140</v>
      </c>
      <c r="G34" s="26">
        <v>14</v>
      </c>
      <c r="H34" s="26">
        <v>1</v>
      </c>
      <c r="I34" s="84">
        <v>380</v>
      </c>
      <c r="J34" s="84">
        <f t="shared" si="1"/>
        <v>5320</v>
      </c>
      <c r="K34" s="84" t="s">
        <v>49</v>
      </c>
      <c r="L34" s="9"/>
    </row>
    <row r="35" spans="1:12" ht="17.25" x14ac:dyDescent="0.3">
      <c r="A35" s="9"/>
      <c r="B35" s="24" t="s">
        <v>50</v>
      </c>
      <c r="C35" s="86" t="s">
        <v>51</v>
      </c>
      <c r="D35" s="87" t="s">
        <v>52</v>
      </c>
      <c r="E35" s="88" t="s">
        <v>143</v>
      </c>
      <c r="F35" s="21" t="s">
        <v>140</v>
      </c>
      <c r="G35" s="26">
        <v>14</v>
      </c>
      <c r="H35" s="26">
        <v>1</v>
      </c>
      <c r="I35" s="84">
        <v>40</v>
      </c>
      <c r="J35" s="84">
        <f t="shared" si="1"/>
        <v>560</v>
      </c>
      <c r="K35" s="84">
        <v>40</v>
      </c>
      <c r="L35" s="9"/>
    </row>
    <row r="36" spans="1:12" ht="17.25" x14ac:dyDescent="0.3">
      <c r="A36" s="9"/>
      <c r="B36" s="24" t="s">
        <v>53</v>
      </c>
      <c r="C36" s="156" t="s">
        <v>54</v>
      </c>
      <c r="D36" s="89" t="s">
        <v>55</v>
      </c>
      <c r="E36" s="90" t="s">
        <v>56</v>
      </c>
      <c r="F36" s="91"/>
      <c r="G36" s="92">
        <v>2</v>
      </c>
      <c r="H36" s="26">
        <v>1</v>
      </c>
      <c r="I36" s="84">
        <v>4800</v>
      </c>
      <c r="J36" s="84">
        <f t="shared" si="1"/>
        <v>9600</v>
      </c>
      <c r="K36" s="84" t="s">
        <v>49</v>
      </c>
      <c r="L36" s="9"/>
    </row>
    <row r="37" spans="1:12" ht="17.25" x14ac:dyDescent="0.3">
      <c r="A37" s="9"/>
      <c r="B37" s="24" t="s">
        <v>57</v>
      </c>
      <c r="C37" s="157"/>
      <c r="D37" s="89" t="s">
        <v>55</v>
      </c>
      <c r="E37" s="93" t="s">
        <v>58</v>
      </c>
      <c r="F37" s="94"/>
      <c r="G37" s="92">
        <v>2</v>
      </c>
      <c r="H37" s="26">
        <v>1</v>
      </c>
      <c r="I37" s="84">
        <v>4800</v>
      </c>
      <c r="J37" s="84">
        <f t="shared" si="1"/>
        <v>9600</v>
      </c>
      <c r="K37" s="84" t="s">
        <v>49</v>
      </c>
      <c r="L37" s="9"/>
    </row>
    <row r="38" spans="1:12" ht="17.25" x14ac:dyDescent="0.15">
      <c r="A38" s="9"/>
      <c r="B38" s="24" t="s">
        <v>59</v>
      </c>
      <c r="C38" s="157"/>
      <c r="D38" s="89" t="s">
        <v>55</v>
      </c>
      <c r="E38" s="93" t="s">
        <v>60</v>
      </c>
      <c r="F38" s="95"/>
      <c r="G38" s="92">
        <v>1</v>
      </c>
      <c r="H38" s="26">
        <v>1</v>
      </c>
      <c r="I38" s="84">
        <v>1800</v>
      </c>
      <c r="J38" s="84">
        <f t="shared" si="1"/>
        <v>1800</v>
      </c>
      <c r="K38" s="84" t="s">
        <v>49</v>
      </c>
      <c r="L38" s="9"/>
    </row>
    <row r="39" spans="1:12" ht="17.25" x14ac:dyDescent="0.15">
      <c r="A39" s="9"/>
      <c r="B39" s="24" t="s">
        <v>61</v>
      </c>
      <c r="C39" s="96" t="s">
        <v>62</v>
      </c>
      <c r="D39" s="89" t="s">
        <v>55</v>
      </c>
      <c r="E39" s="93" t="s">
        <v>63</v>
      </c>
      <c r="F39" s="95"/>
      <c r="G39" s="92">
        <v>4</v>
      </c>
      <c r="H39" s="26">
        <v>1</v>
      </c>
      <c r="I39" s="84">
        <v>2850</v>
      </c>
      <c r="J39" s="84">
        <f t="shared" si="1"/>
        <v>11400</v>
      </c>
      <c r="K39" s="84" t="s">
        <v>49</v>
      </c>
      <c r="L39" s="9"/>
    </row>
    <row r="40" spans="1:12" ht="17.25" x14ac:dyDescent="0.3">
      <c r="A40" s="9"/>
      <c r="B40" s="24" t="s">
        <v>64</v>
      </c>
      <c r="C40" s="153" t="s">
        <v>65</v>
      </c>
      <c r="D40" s="87" t="s">
        <v>36</v>
      </c>
      <c r="E40" s="93" t="s">
        <v>66</v>
      </c>
      <c r="F40" s="94" t="s">
        <v>67</v>
      </c>
      <c r="G40" s="92">
        <v>14</v>
      </c>
      <c r="H40" s="26">
        <v>1</v>
      </c>
      <c r="I40" s="84">
        <v>300</v>
      </c>
      <c r="J40" s="84">
        <f t="shared" si="1"/>
        <v>4200</v>
      </c>
      <c r="K40" s="84">
        <v>300</v>
      </c>
      <c r="L40" s="9"/>
    </row>
    <row r="41" spans="1:12" ht="17.25" x14ac:dyDescent="0.3">
      <c r="A41" s="9"/>
      <c r="B41" s="24" t="s">
        <v>68</v>
      </c>
      <c r="C41" s="153"/>
      <c r="D41" s="87" t="s">
        <v>55</v>
      </c>
      <c r="E41" s="90" t="s">
        <v>69</v>
      </c>
      <c r="F41" s="91"/>
      <c r="G41" s="92">
        <v>2</v>
      </c>
      <c r="H41" s="26">
        <v>1</v>
      </c>
      <c r="I41" s="84">
        <v>600</v>
      </c>
      <c r="J41" s="84">
        <f t="shared" si="1"/>
        <v>1200</v>
      </c>
      <c r="K41" s="84" t="s">
        <v>49</v>
      </c>
      <c r="L41" s="9"/>
    </row>
    <row r="42" spans="1:12" ht="17.25" x14ac:dyDescent="0.3">
      <c r="A42" s="9"/>
      <c r="B42" s="24" t="s">
        <v>70</v>
      </c>
      <c r="C42" s="154" t="s">
        <v>71</v>
      </c>
      <c r="D42" s="87" t="s">
        <v>55</v>
      </c>
      <c r="E42" s="90" t="s">
        <v>72</v>
      </c>
      <c r="F42" s="91"/>
      <c r="G42" s="92">
        <v>3</v>
      </c>
      <c r="H42" s="26">
        <v>1</v>
      </c>
      <c r="I42" s="84">
        <v>3900</v>
      </c>
      <c r="J42" s="84">
        <f t="shared" si="1"/>
        <v>11700</v>
      </c>
      <c r="K42" s="84" t="s">
        <v>49</v>
      </c>
      <c r="L42" s="9"/>
    </row>
    <row r="43" spans="1:12" ht="17.25" x14ac:dyDescent="0.3">
      <c r="A43" s="9"/>
      <c r="B43" s="24" t="s">
        <v>73</v>
      </c>
      <c r="C43" s="154"/>
      <c r="D43" s="87" t="s">
        <v>55</v>
      </c>
      <c r="E43" s="90" t="s">
        <v>74</v>
      </c>
      <c r="F43" s="91"/>
      <c r="G43" s="92">
        <v>3</v>
      </c>
      <c r="H43" s="26">
        <v>1</v>
      </c>
      <c r="I43" s="84">
        <v>2000</v>
      </c>
      <c r="J43" s="84">
        <f t="shared" si="1"/>
        <v>6000</v>
      </c>
      <c r="K43" s="84" t="s">
        <v>49</v>
      </c>
      <c r="L43" s="9"/>
    </row>
    <row r="44" spans="1:12" ht="17.25" x14ac:dyDescent="0.3">
      <c r="A44" s="9"/>
      <c r="B44" s="27" t="s">
        <v>75</v>
      </c>
      <c r="C44" s="97" t="s">
        <v>76</v>
      </c>
      <c r="D44" s="98" t="s">
        <v>77</v>
      </c>
      <c r="E44" s="93" t="s">
        <v>78</v>
      </c>
      <c r="F44" s="94"/>
      <c r="G44" s="99">
        <v>1</v>
      </c>
      <c r="H44" s="51">
        <v>1</v>
      </c>
      <c r="I44" s="84">
        <v>9000</v>
      </c>
      <c r="J44" s="84">
        <f t="shared" si="1"/>
        <v>9000</v>
      </c>
      <c r="K44" s="84" t="s">
        <v>49</v>
      </c>
      <c r="L44" s="9"/>
    </row>
    <row r="45" spans="1:12" ht="17.25" x14ac:dyDescent="0.3">
      <c r="A45" s="9"/>
      <c r="B45" s="27" t="s">
        <v>79</v>
      </c>
      <c r="C45" s="97" t="s">
        <v>80</v>
      </c>
      <c r="D45" s="98" t="s">
        <v>77</v>
      </c>
      <c r="E45" s="93" t="s">
        <v>81</v>
      </c>
      <c r="F45" s="94"/>
      <c r="G45" s="99">
        <v>1</v>
      </c>
      <c r="H45" s="51">
        <v>1</v>
      </c>
      <c r="I45" s="84">
        <v>1800</v>
      </c>
      <c r="J45" s="84">
        <f t="shared" si="1"/>
        <v>1800</v>
      </c>
      <c r="K45" s="84" t="s">
        <v>49</v>
      </c>
      <c r="L45" s="12"/>
    </row>
    <row r="46" spans="1:12" ht="17.25" x14ac:dyDescent="0.3">
      <c r="A46" s="9"/>
      <c r="B46" s="27" t="s">
        <v>82</v>
      </c>
      <c r="C46" s="86" t="s">
        <v>83</v>
      </c>
      <c r="D46" s="87" t="s">
        <v>55</v>
      </c>
      <c r="E46" s="90" t="s">
        <v>84</v>
      </c>
      <c r="F46" s="91"/>
      <c r="G46" s="92">
        <v>1</v>
      </c>
      <c r="H46" s="26">
        <v>2</v>
      </c>
      <c r="I46" s="84">
        <v>1800</v>
      </c>
      <c r="J46" s="84">
        <f t="shared" si="1"/>
        <v>3600</v>
      </c>
      <c r="K46" s="84" t="s">
        <v>49</v>
      </c>
      <c r="L46" s="9"/>
    </row>
    <row r="47" spans="1:12" ht="17.25" x14ac:dyDescent="0.3">
      <c r="A47" s="9"/>
      <c r="B47" s="27" t="s">
        <v>85</v>
      </c>
      <c r="C47" s="86" t="s">
        <v>86</v>
      </c>
      <c r="D47" s="87" t="s">
        <v>87</v>
      </c>
      <c r="E47" s="90"/>
      <c r="F47" s="91"/>
      <c r="G47" s="92">
        <v>8</v>
      </c>
      <c r="H47" s="26">
        <v>1</v>
      </c>
      <c r="I47" s="84">
        <v>100</v>
      </c>
      <c r="J47" s="84">
        <f t="shared" si="1"/>
        <v>800</v>
      </c>
      <c r="K47" s="84" t="s">
        <v>49</v>
      </c>
      <c r="L47" s="9"/>
    </row>
    <row r="48" spans="1:12" ht="17.25" x14ac:dyDescent="0.3">
      <c r="A48" s="9"/>
      <c r="B48" s="27" t="s">
        <v>88</v>
      </c>
      <c r="C48" s="86" t="s">
        <v>89</v>
      </c>
      <c r="D48" s="87" t="s">
        <v>90</v>
      </c>
      <c r="E48" s="90"/>
      <c r="F48" s="91"/>
      <c r="G48" s="92">
        <v>1</v>
      </c>
      <c r="H48" s="26">
        <v>1</v>
      </c>
      <c r="I48" s="84">
        <v>600</v>
      </c>
      <c r="J48" s="84">
        <f t="shared" si="1"/>
        <v>600</v>
      </c>
      <c r="K48" s="84" t="s">
        <v>49</v>
      </c>
      <c r="L48" s="9"/>
    </row>
    <row r="49" spans="1:12" ht="17.25" x14ac:dyDescent="0.3">
      <c r="A49" s="9"/>
      <c r="B49" s="27" t="s">
        <v>91</v>
      </c>
      <c r="C49" s="86" t="s">
        <v>92</v>
      </c>
      <c r="D49" s="87" t="s">
        <v>90</v>
      </c>
      <c r="E49" s="90"/>
      <c r="F49" s="91"/>
      <c r="G49" s="92">
        <v>1</v>
      </c>
      <c r="H49" s="26">
        <v>1</v>
      </c>
      <c r="I49" s="84">
        <v>200</v>
      </c>
      <c r="J49" s="84">
        <f t="shared" si="1"/>
        <v>200</v>
      </c>
      <c r="K49" s="84" t="s">
        <v>49</v>
      </c>
      <c r="L49" s="9"/>
    </row>
    <row r="50" spans="1:12" ht="17.25" x14ac:dyDescent="0.3">
      <c r="A50" s="9"/>
      <c r="B50" s="27" t="s">
        <v>93</v>
      </c>
      <c r="C50" s="86" t="s">
        <v>94</v>
      </c>
      <c r="D50" s="87" t="s">
        <v>40</v>
      </c>
      <c r="E50" s="90" t="s">
        <v>95</v>
      </c>
      <c r="F50" s="91"/>
      <c r="G50" s="92">
        <v>2</v>
      </c>
      <c r="H50" s="26">
        <v>1</v>
      </c>
      <c r="I50" s="84">
        <v>500</v>
      </c>
      <c r="J50" s="84">
        <f t="shared" si="1"/>
        <v>1000</v>
      </c>
      <c r="K50" s="84" t="s">
        <v>49</v>
      </c>
      <c r="L50" s="9"/>
    </row>
    <row r="51" spans="1:12" ht="17.25" x14ac:dyDescent="0.3">
      <c r="A51" s="9"/>
      <c r="B51" s="27" t="s">
        <v>96</v>
      </c>
      <c r="C51" s="86" t="s">
        <v>97</v>
      </c>
      <c r="D51" s="87" t="s">
        <v>98</v>
      </c>
      <c r="E51" s="90"/>
      <c r="F51" s="91"/>
      <c r="G51" s="92">
        <v>2</v>
      </c>
      <c r="H51" s="26">
        <v>1</v>
      </c>
      <c r="I51" s="84">
        <v>120</v>
      </c>
      <c r="J51" s="84">
        <f t="shared" si="1"/>
        <v>240</v>
      </c>
      <c r="K51" s="84" t="s">
        <v>49</v>
      </c>
      <c r="L51" s="9"/>
    </row>
    <row r="52" spans="1:12" ht="17.25" x14ac:dyDescent="0.3">
      <c r="A52" s="9"/>
      <c r="B52" s="155" t="s">
        <v>42</v>
      </c>
      <c r="C52" s="155"/>
      <c r="D52" s="155"/>
      <c r="E52" s="155"/>
      <c r="F52" s="133"/>
      <c r="G52" s="134"/>
      <c r="H52" s="134"/>
      <c r="I52" s="135"/>
      <c r="J52" s="84">
        <f>SUM(J32:J51)</f>
        <v>80032</v>
      </c>
      <c r="K52" s="85"/>
      <c r="L52" s="9"/>
    </row>
    <row r="53" spans="1:12" ht="18" x14ac:dyDescent="0.35">
      <c r="A53" s="9"/>
      <c r="B53" s="14">
        <v>3</v>
      </c>
      <c r="C53" s="15" t="s">
        <v>8</v>
      </c>
      <c r="D53" s="15"/>
      <c r="E53" s="16"/>
      <c r="F53" s="80"/>
      <c r="G53" s="17"/>
      <c r="H53" s="17"/>
      <c r="I53" s="17"/>
      <c r="J53" s="140"/>
      <c r="K53" s="137"/>
      <c r="L53" s="9"/>
    </row>
    <row r="54" spans="1:12" ht="17.25" x14ac:dyDescent="0.3">
      <c r="A54" s="9"/>
      <c r="B54" s="28"/>
      <c r="C54" s="29"/>
      <c r="D54" s="98"/>
      <c r="E54" s="29"/>
      <c r="F54" s="30"/>
      <c r="G54" s="31"/>
      <c r="H54" s="31"/>
      <c r="I54" s="84"/>
      <c r="J54" s="84"/>
      <c r="K54" s="32"/>
      <c r="L54" s="12"/>
    </row>
    <row r="55" spans="1:12" ht="17.25" x14ac:dyDescent="0.3">
      <c r="A55" s="9"/>
      <c r="B55" s="141" t="s">
        <v>42</v>
      </c>
      <c r="C55" s="142"/>
      <c r="D55" s="142"/>
      <c r="E55" s="142"/>
      <c r="F55" s="116"/>
      <c r="G55" s="116"/>
      <c r="H55" s="116"/>
      <c r="I55" s="116"/>
      <c r="J55" s="84">
        <f>SUM(J54:J54)</f>
        <v>0</v>
      </c>
      <c r="K55" s="85"/>
      <c r="L55" s="9"/>
    </row>
    <row r="56" spans="1:12" ht="18" x14ac:dyDescent="0.35">
      <c r="A56" s="9"/>
      <c r="B56" s="33">
        <v>4</v>
      </c>
      <c r="C56" s="34" t="s">
        <v>9</v>
      </c>
      <c r="D56" s="34"/>
      <c r="E56" s="35"/>
      <c r="F56" s="36"/>
      <c r="G56" s="37"/>
      <c r="H56" s="37"/>
      <c r="I56" s="37"/>
      <c r="J56" s="136"/>
      <c r="K56" s="137"/>
      <c r="L56" s="9"/>
    </row>
    <row r="57" spans="1:12" ht="17.25" x14ac:dyDescent="0.3">
      <c r="A57" s="9"/>
      <c r="B57" s="28"/>
      <c r="C57" s="100"/>
      <c r="D57" s="100"/>
      <c r="E57" s="38"/>
      <c r="F57" s="100"/>
      <c r="G57" s="38"/>
      <c r="H57" s="100"/>
      <c r="I57" s="84"/>
      <c r="J57" s="84"/>
      <c r="K57" s="84"/>
      <c r="L57" s="9"/>
    </row>
    <row r="58" spans="1:12" ht="17.25" x14ac:dyDescent="0.3">
      <c r="A58" s="9"/>
      <c r="B58" s="141" t="s">
        <v>42</v>
      </c>
      <c r="C58" s="142"/>
      <c r="D58" s="142"/>
      <c r="E58" s="142"/>
      <c r="F58" s="133"/>
      <c r="G58" s="134"/>
      <c r="H58" s="134"/>
      <c r="I58" s="135"/>
      <c r="J58" s="84">
        <f>SUM(J57:J57)</f>
        <v>0</v>
      </c>
      <c r="K58" s="85"/>
      <c r="L58" s="9"/>
    </row>
    <row r="59" spans="1:12" ht="18" x14ac:dyDescent="0.35">
      <c r="A59" s="9"/>
      <c r="B59" s="39">
        <v>5</v>
      </c>
      <c r="C59" s="40" t="str">
        <f>C9</f>
        <v>视频文件制作  Opening/Introduction Video Production</v>
      </c>
      <c r="D59" s="40"/>
      <c r="E59" s="41"/>
      <c r="F59" s="101"/>
      <c r="G59" s="42"/>
      <c r="H59" s="42"/>
      <c r="I59" s="42"/>
      <c r="J59" s="136"/>
      <c r="K59" s="137"/>
      <c r="L59" s="9"/>
    </row>
    <row r="60" spans="1:12" ht="17.25" x14ac:dyDescent="0.15">
      <c r="A60" s="9"/>
      <c r="B60" s="43"/>
      <c r="C60" s="29"/>
      <c r="D60" s="44"/>
      <c r="E60" s="44"/>
      <c r="F60" s="30"/>
      <c r="G60" s="31"/>
      <c r="H60" s="31"/>
      <c r="I60" s="84"/>
      <c r="J60" s="84"/>
      <c r="K60" s="85"/>
      <c r="L60" s="9"/>
    </row>
    <row r="61" spans="1:12" ht="17.25" x14ac:dyDescent="0.3">
      <c r="A61" s="9"/>
      <c r="B61" s="141" t="s">
        <v>42</v>
      </c>
      <c r="C61" s="142"/>
      <c r="D61" s="142"/>
      <c r="E61" s="142"/>
      <c r="F61" s="133"/>
      <c r="G61" s="134"/>
      <c r="H61" s="134"/>
      <c r="I61" s="135"/>
      <c r="J61" s="84">
        <f>SUM(J60:J60)</f>
        <v>0</v>
      </c>
      <c r="K61" s="102"/>
      <c r="L61" s="9"/>
    </row>
    <row r="62" spans="1:12" ht="18" x14ac:dyDescent="0.35">
      <c r="A62" s="9"/>
      <c r="B62" s="14">
        <v>6</v>
      </c>
      <c r="C62" s="15" t="str">
        <f>C10</f>
        <v>音响设备AV</v>
      </c>
      <c r="D62" s="15"/>
      <c r="E62" s="16"/>
      <c r="F62" s="80"/>
      <c r="G62" s="17"/>
      <c r="H62" s="17"/>
      <c r="I62" s="17"/>
      <c r="J62" s="136"/>
      <c r="K62" s="137"/>
      <c r="L62" s="9"/>
    </row>
    <row r="63" spans="1:12" ht="17.25" x14ac:dyDescent="0.3">
      <c r="A63" s="9"/>
      <c r="B63" s="45"/>
      <c r="C63" s="103"/>
      <c r="D63" s="46"/>
      <c r="E63" s="46"/>
      <c r="F63" s="47"/>
      <c r="G63" s="48"/>
      <c r="H63" s="48"/>
      <c r="I63" s="104"/>
      <c r="J63" s="104"/>
      <c r="K63" s="104"/>
      <c r="L63" s="9"/>
    </row>
    <row r="64" spans="1:12" ht="17.25" x14ac:dyDescent="0.3">
      <c r="A64" s="9"/>
      <c r="B64" s="141" t="s">
        <v>42</v>
      </c>
      <c r="C64" s="142"/>
      <c r="D64" s="142"/>
      <c r="E64" s="142"/>
      <c r="F64" s="116"/>
      <c r="G64" s="116"/>
      <c r="H64" s="116"/>
      <c r="I64" s="116"/>
      <c r="J64" s="104">
        <f>SUM(J63:J63)</f>
        <v>0</v>
      </c>
      <c r="K64" s="85"/>
      <c r="L64" s="9"/>
    </row>
    <row r="65" spans="1:12" ht="18" x14ac:dyDescent="0.35">
      <c r="A65" s="9"/>
      <c r="B65" s="14">
        <v>7</v>
      </c>
      <c r="C65" s="15" t="str">
        <f>C11</f>
        <v>电工Electrical Works</v>
      </c>
      <c r="D65" s="15"/>
      <c r="E65" s="16"/>
      <c r="F65" s="80"/>
      <c r="G65" s="17"/>
      <c r="H65" s="17"/>
      <c r="I65" s="17"/>
      <c r="J65" s="136"/>
      <c r="K65" s="137"/>
      <c r="L65" s="9"/>
    </row>
    <row r="66" spans="1:12" ht="17.25" x14ac:dyDescent="0.3">
      <c r="A66" s="9"/>
      <c r="B66" s="27" t="s">
        <v>99</v>
      </c>
      <c r="C66" s="49" t="s">
        <v>100</v>
      </c>
      <c r="D66" s="49" t="s">
        <v>90</v>
      </c>
      <c r="E66" s="50"/>
      <c r="F66" s="100"/>
      <c r="G66" s="51">
        <v>1</v>
      </c>
      <c r="H66" s="51">
        <v>3</v>
      </c>
      <c r="I66" s="84">
        <v>238</v>
      </c>
      <c r="J66" s="84">
        <f t="shared" ref="J66" si="2">G66*H66*I66</f>
        <v>714</v>
      </c>
      <c r="K66" s="84">
        <v>238</v>
      </c>
      <c r="L66" s="9"/>
    </row>
    <row r="67" spans="1:12" ht="17.25" x14ac:dyDescent="0.3">
      <c r="A67" s="9"/>
      <c r="B67" s="138" t="s">
        <v>42</v>
      </c>
      <c r="C67" s="139"/>
      <c r="D67" s="139"/>
      <c r="E67" s="139"/>
      <c r="F67" s="133"/>
      <c r="G67" s="134"/>
      <c r="H67" s="134"/>
      <c r="I67" s="135"/>
      <c r="J67" s="84">
        <f>SUM(J66)</f>
        <v>714</v>
      </c>
      <c r="K67" s="85"/>
      <c r="L67" s="9"/>
    </row>
    <row r="68" spans="1:12" ht="18" x14ac:dyDescent="0.35">
      <c r="A68" s="9"/>
      <c r="B68" s="14">
        <v>8</v>
      </c>
      <c r="C68" s="15" t="str">
        <f>C12</f>
        <v>进、撤展人工费 Construction &amp; Dismantling</v>
      </c>
      <c r="D68" s="15"/>
      <c r="E68" s="16"/>
      <c r="F68" s="80"/>
      <c r="G68" s="17"/>
      <c r="H68" s="17"/>
      <c r="I68" s="17"/>
      <c r="J68" s="136"/>
      <c r="K68" s="137"/>
      <c r="L68" s="9"/>
    </row>
    <row r="69" spans="1:12" ht="17.25" x14ac:dyDescent="0.15">
      <c r="A69" s="9"/>
      <c r="B69" s="24"/>
      <c r="C69" s="52"/>
      <c r="D69" s="52"/>
      <c r="E69" s="53"/>
      <c r="F69" s="54"/>
      <c r="G69" s="51"/>
      <c r="H69" s="26"/>
      <c r="I69" s="84"/>
      <c r="J69" s="84"/>
      <c r="K69" s="84"/>
      <c r="L69" s="9"/>
    </row>
    <row r="70" spans="1:12" ht="17.25" x14ac:dyDescent="0.3">
      <c r="A70" s="9"/>
      <c r="B70" s="131" t="s">
        <v>42</v>
      </c>
      <c r="C70" s="132"/>
      <c r="D70" s="132"/>
      <c r="E70" s="132"/>
      <c r="F70" s="133"/>
      <c r="G70" s="134"/>
      <c r="H70" s="134"/>
      <c r="I70" s="135"/>
      <c r="J70" s="84">
        <f>SUM(J69:J69)</f>
        <v>0</v>
      </c>
      <c r="K70" s="85"/>
      <c r="L70" s="9"/>
    </row>
    <row r="71" spans="1:12" ht="18" x14ac:dyDescent="0.35">
      <c r="A71" s="9"/>
      <c r="B71" s="14">
        <v>9</v>
      </c>
      <c r="C71" s="15" t="str">
        <f>C13</f>
        <v>摄影摄像 Shoot/Photograph</v>
      </c>
      <c r="D71" s="15"/>
      <c r="E71" s="16"/>
      <c r="F71" s="80"/>
      <c r="G71" s="17"/>
      <c r="H71" s="17"/>
      <c r="I71" s="17"/>
      <c r="J71" s="136"/>
      <c r="K71" s="137"/>
      <c r="L71" s="9"/>
    </row>
    <row r="72" spans="1:12" ht="17.25" x14ac:dyDescent="0.15">
      <c r="A72" s="9"/>
      <c r="B72" s="24"/>
      <c r="C72" s="54"/>
      <c r="D72" s="52"/>
      <c r="E72" s="55"/>
      <c r="F72" s="54"/>
      <c r="G72" s="26"/>
      <c r="H72" s="26"/>
      <c r="I72" s="84"/>
      <c r="J72" s="84"/>
      <c r="K72" s="84"/>
      <c r="L72" s="9"/>
    </row>
    <row r="73" spans="1:12" ht="17.25" x14ac:dyDescent="0.3">
      <c r="A73" s="9"/>
      <c r="B73" s="138" t="s">
        <v>42</v>
      </c>
      <c r="C73" s="139"/>
      <c r="D73" s="139"/>
      <c r="E73" s="139"/>
      <c r="F73" s="133"/>
      <c r="G73" s="134"/>
      <c r="H73" s="134"/>
      <c r="I73" s="135"/>
      <c r="J73" s="84">
        <f>SUM(J72:J72)</f>
        <v>0</v>
      </c>
      <c r="K73" s="85"/>
      <c r="L73" s="9"/>
    </row>
    <row r="74" spans="1:12" ht="18" x14ac:dyDescent="0.35">
      <c r="A74" s="9"/>
      <c r="B74" s="56">
        <v>10</v>
      </c>
      <c r="C74" s="15" t="str">
        <f>C14</f>
        <v>对于活动支持或项目执行上人员收费（天）project management</v>
      </c>
      <c r="D74" s="15"/>
      <c r="E74" s="16"/>
      <c r="F74" s="80"/>
      <c r="G74" s="17"/>
      <c r="H74" s="17"/>
      <c r="I74" s="17"/>
      <c r="J74" s="136"/>
      <c r="K74" s="137"/>
      <c r="L74" s="9"/>
    </row>
    <row r="75" spans="1:12" ht="17.25" x14ac:dyDescent="0.15">
      <c r="A75" s="9"/>
      <c r="B75" s="24" t="s">
        <v>102</v>
      </c>
      <c r="C75" s="54" t="s">
        <v>103</v>
      </c>
      <c r="D75" s="52" t="s">
        <v>101</v>
      </c>
      <c r="E75" s="55"/>
      <c r="F75" s="54"/>
      <c r="G75" s="26">
        <v>1</v>
      </c>
      <c r="H75" s="26">
        <v>5</v>
      </c>
      <c r="I75" s="84">
        <v>760</v>
      </c>
      <c r="J75" s="84">
        <f>G75*H75*I75</f>
        <v>3800</v>
      </c>
      <c r="K75" s="84">
        <v>760</v>
      </c>
      <c r="L75" s="9"/>
    </row>
    <row r="76" spans="1:12" ht="17.25" x14ac:dyDescent="0.3">
      <c r="A76" s="9"/>
      <c r="B76" s="151" t="s">
        <v>42</v>
      </c>
      <c r="C76" s="152"/>
      <c r="D76" s="152"/>
      <c r="E76" s="152"/>
      <c r="F76" s="133"/>
      <c r="G76" s="134"/>
      <c r="H76" s="134"/>
      <c r="I76" s="135"/>
      <c r="J76" s="84">
        <f>SUM(J75:J75)</f>
        <v>3800</v>
      </c>
      <c r="K76" s="85"/>
      <c r="L76" s="9"/>
    </row>
    <row r="77" spans="1:12" ht="18" x14ac:dyDescent="0.35">
      <c r="A77" s="9"/>
      <c r="B77" s="56">
        <v>11</v>
      </c>
      <c r="C77" s="15" t="str">
        <f>C15</f>
        <v>人员差旅travel</v>
      </c>
      <c r="D77" s="15"/>
      <c r="E77" s="16"/>
      <c r="F77" s="80"/>
      <c r="G77" s="17"/>
      <c r="H77" s="17"/>
      <c r="I77" s="17"/>
      <c r="J77" s="136"/>
      <c r="K77" s="137"/>
      <c r="L77" s="9"/>
    </row>
    <row r="78" spans="1:12" ht="17.25" x14ac:dyDescent="0.15">
      <c r="A78" s="9"/>
      <c r="B78" s="24" t="s">
        <v>144</v>
      </c>
      <c r="C78" s="52" t="s">
        <v>104</v>
      </c>
      <c r="D78" s="52" t="s">
        <v>105</v>
      </c>
      <c r="E78" s="52" t="s">
        <v>145</v>
      </c>
      <c r="F78" s="50"/>
      <c r="G78" s="51">
        <v>1</v>
      </c>
      <c r="H78" s="51">
        <v>1</v>
      </c>
      <c r="I78" s="84">
        <v>3500</v>
      </c>
      <c r="J78" s="84">
        <f t="shared" ref="J78:J79" si="3">G78*H78*I78</f>
        <v>3500</v>
      </c>
      <c r="K78" s="84" t="s">
        <v>49</v>
      </c>
      <c r="L78" s="9"/>
    </row>
    <row r="79" spans="1:12" ht="17.25" x14ac:dyDescent="0.15">
      <c r="A79" s="9"/>
      <c r="B79" s="24" t="s">
        <v>146</v>
      </c>
      <c r="C79" s="55" t="s">
        <v>106</v>
      </c>
      <c r="D79" s="55" t="s">
        <v>90</v>
      </c>
      <c r="E79" s="55"/>
      <c r="F79" s="54"/>
      <c r="G79" s="26">
        <v>1</v>
      </c>
      <c r="H79" s="26">
        <v>4</v>
      </c>
      <c r="I79" s="84">
        <v>320</v>
      </c>
      <c r="J79" s="84">
        <f t="shared" si="3"/>
        <v>1280</v>
      </c>
      <c r="K79" s="84">
        <v>320</v>
      </c>
      <c r="L79" s="9"/>
    </row>
    <row r="80" spans="1:12" ht="17.25" x14ac:dyDescent="0.3">
      <c r="A80" s="9"/>
      <c r="B80" s="138" t="s">
        <v>42</v>
      </c>
      <c r="C80" s="139"/>
      <c r="D80" s="139"/>
      <c r="E80" s="139"/>
      <c r="F80" s="133"/>
      <c r="G80" s="134"/>
      <c r="H80" s="134"/>
      <c r="I80" s="135"/>
      <c r="J80" s="84">
        <f>SUM(J78:J79)</f>
        <v>4780</v>
      </c>
      <c r="K80" s="85"/>
      <c r="L80" s="9"/>
    </row>
    <row r="81" spans="1:12" ht="18" x14ac:dyDescent="0.35">
      <c r="A81" s="9"/>
      <c r="B81" s="56">
        <v>12</v>
      </c>
      <c r="C81" s="57" t="str">
        <f>C16</f>
        <v>游戏设备制作及租赁 Equipment Rents</v>
      </c>
      <c r="D81" s="15"/>
      <c r="E81" s="16"/>
      <c r="F81" s="80"/>
      <c r="G81" s="17"/>
      <c r="H81" s="17"/>
      <c r="I81" s="17"/>
      <c r="J81" s="136"/>
      <c r="K81" s="137"/>
      <c r="L81" s="9"/>
    </row>
    <row r="82" spans="1:12" ht="17.25" x14ac:dyDescent="0.15">
      <c r="A82" s="9"/>
      <c r="B82" s="27"/>
      <c r="C82" s="52"/>
      <c r="D82" s="52"/>
      <c r="E82" s="52"/>
      <c r="F82" s="50"/>
      <c r="G82" s="51"/>
      <c r="H82" s="51"/>
      <c r="I82" s="84"/>
      <c r="J82" s="84"/>
      <c r="K82" s="84"/>
      <c r="L82" s="9"/>
    </row>
    <row r="83" spans="1:12" ht="17.25" x14ac:dyDescent="0.3">
      <c r="A83" s="9"/>
      <c r="B83" s="138" t="s">
        <v>42</v>
      </c>
      <c r="C83" s="139"/>
      <c r="D83" s="139"/>
      <c r="E83" s="139"/>
      <c r="F83" s="133"/>
      <c r="G83" s="134"/>
      <c r="H83" s="134"/>
      <c r="I83" s="135"/>
      <c r="J83" s="84">
        <f>SUM(J82:J82)</f>
        <v>0</v>
      </c>
      <c r="K83" s="85"/>
      <c r="L83" s="9"/>
    </row>
    <row r="84" spans="1:12" ht="18" x14ac:dyDescent="0.35">
      <c r="A84" s="9"/>
      <c r="B84" s="14">
        <v>13</v>
      </c>
      <c r="C84" s="15" t="s">
        <v>49</v>
      </c>
      <c r="D84" s="15"/>
      <c r="E84" s="16"/>
      <c r="F84" s="80"/>
      <c r="G84" s="17"/>
      <c r="H84" s="17"/>
      <c r="I84" s="17"/>
      <c r="J84" s="136"/>
      <c r="K84" s="137"/>
      <c r="L84" s="9"/>
    </row>
    <row r="85" spans="1:12" ht="17.25" x14ac:dyDescent="0.3">
      <c r="A85" s="9"/>
      <c r="B85" s="27" t="s">
        <v>107</v>
      </c>
      <c r="C85" s="52" t="s">
        <v>108</v>
      </c>
      <c r="D85" s="52" t="s">
        <v>109</v>
      </c>
      <c r="E85" s="52" t="s">
        <v>110</v>
      </c>
      <c r="F85" s="50"/>
      <c r="G85" s="51">
        <v>3</v>
      </c>
      <c r="H85" s="51">
        <v>4</v>
      </c>
      <c r="I85" s="84">
        <v>680</v>
      </c>
      <c r="J85" s="84">
        <f>G85*H85*I85</f>
        <v>8160</v>
      </c>
      <c r="K85" s="84">
        <v>680</v>
      </c>
      <c r="L85" s="12"/>
    </row>
    <row r="86" spans="1:12" ht="17.25" x14ac:dyDescent="0.3">
      <c r="A86" s="9"/>
      <c r="B86" s="27" t="s">
        <v>111</v>
      </c>
      <c r="C86" s="52" t="s">
        <v>112</v>
      </c>
      <c r="D86" s="52" t="s">
        <v>113</v>
      </c>
      <c r="E86" s="52" t="s">
        <v>114</v>
      </c>
      <c r="F86" s="50"/>
      <c r="G86" s="51">
        <v>10</v>
      </c>
      <c r="H86" s="51">
        <v>2</v>
      </c>
      <c r="I86" s="84">
        <v>55</v>
      </c>
      <c r="J86" s="84">
        <f>G86*H86*I86</f>
        <v>1100</v>
      </c>
      <c r="K86" s="84" t="s">
        <v>49</v>
      </c>
      <c r="L86" s="12"/>
    </row>
    <row r="87" spans="1:12" ht="17.25" x14ac:dyDescent="0.3">
      <c r="A87" s="9"/>
      <c r="B87" s="27" t="s">
        <v>115</v>
      </c>
      <c r="C87" s="49" t="s">
        <v>116</v>
      </c>
      <c r="D87" s="100" t="s">
        <v>90</v>
      </c>
      <c r="E87" s="49"/>
      <c r="F87" s="58"/>
      <c r="G87" s="51">
        <v>10</v>
      </c>
      <c r="H87" s="51">
        <v>1</v>
      </c>
      <c r="I87" s="84">
        <v>300</v>
      </c>
      <c r="J87" s="84">
        <f>G87*H87*I87</f>
        <v>3000</v>
      </c>
      <c r="K87" s="84" t="s">
        <v>49</v>
      </c>
      <c r="L87" s="59"/>
    </row>
    <row r="88" spans="1:12" ht="17.25" x14ac:dyDescent="0.3">
      <c r="A88" s="9"/>
      <c r="B88" s="138" t="s">
        <v>42</v>
      </c>
      <c r="C88" s="139"/>
      <c r="D88" s="139"/>
      <c r="E88" s="139"/>
      <c r="F88" s="133"/>
      <c r="G88" s="134"/>
      <c r="H88" s="134"/>
      <c r="I88" s="135"/>
      <c r="J88" s="105">
        <f>SUM(J85:J87)</f>
        <v>12260</v>
      </c>
      <c r="K88" s="85"/>
      <c r="L88" s="12"/>
    </row>
    <row r="89" spans="1:12" ht="18" x14ac:dyDescent="0.35">
      <c r="A89" s="9"/>
      <c r="B89" s="14">
        <v>14</v>
      </c>
      <c r="C89" s="150" t="s">
        <v>147</v>
      </c>
      <c r="D89" s="150"/>
      <c r="E89" s="150"/>
      <c r="F89" s="60"/>
      <c r="G89" s="61"/>
      <c r="H89" s="61"/>
      <c r="I89" s="61"/>
      <c r="J89" s="106"/>
      <c r="K89" s="107"/>
      <c r="L89" s="108"/>
    </row>
    <row r="90" spans="1:12" ht="17.25" x14ac:dyDescent="0.3">
      <c r="A90" s="9"/>
      <c r="B90" s="27" t="s">
        <v>148</v>
      </c>
      <c r="C90" s="49" t="s">
        <v>117</v>
      </c>
      <c r="D90" s="109" t="s">
        <v>36</v>
      </c>
      <c r="E90" s="32"/>
      <c r="F90" s="21" t="s">
        <v>37</v>
      </c>
      <c r="G90" s="51">
        <v>12</v>
      </c>
      <c r="H90" s="51">
        <v>1</v>
      </c>
      <c r="I90" s="84">
        <v>80</v>
      </c>
      <c r="J90" s="84">
        <f>G90*H90*I90</f>
        <v>960</v>
      </c>
      <c r="K90" s="84" t="s">
        <v>49</v>
      </c>
      <c r="L90" s="124" t="s">
        <v>118</v>
      </c>
    </row>
    <row r="91" spans="1:12" ht="17.25" x14ac:dyDescent="0.3">
      <c r="A91" s="9"/>
      <c r="B91" s="27" t="s">
        <v>119</v>
      </c>
      <c r="C91" s="49" t="s">
        <v>120</v>
      </c>
      <c r="D91" s="109" t="s">
        <v>36</v>
      </c>
      <c r="E91" s="32"/>
      <c r="F91" s="21" t="s">
        <v>37</v>
      </c>
      <c r="G91" s="51">
        <v>12</v>
      </c>
      <c r="H91" s="51">
        <v>1</v>
      </c>
      <c r="I91" s="84">
        <v>30</v>
      </c>
      <c r="J91" s="84">
        <f t="shared" ref="J91:J97" si="4">G91*H91*I91</f>
        <v>360</v>
      </c>
      <c r="K91" s="84" t="s">
        <v>49</v>
      </c>
      <c r="L91" s="124"/>
    </row>
    <row r="92" spans="1:12" ht="17.25" x14ac:dyDescent="0.3">
      <c r="A92" s="9"/>
      <c r="B92" s="27" t="s">
        <v>121</v>
      </c>
      <c r="C92" s="49" t="s">
        <v>122</v>
      </c>
      <c r="D92" s="109" t="s">
        <v>105</v>
      </c>
      <c r="E92" s="32"/>
      <c r="F92" s="58"/>
      <c r="G92" s="51">
        <v>16</v>
      </c>
      <c r="H92" s="51">
        <v>1</v>
      </c>
      <c r="I92" s="84">
        <v>50</v>
      </c>
      <c r="J92" s="84">
        <f t="shared" si="4"/>
        <v>800</v>
      </c>
      <c r="K92" s="84" t="s">
        <v>49</v>
      </c>
      <c r="L92" s="124"/>
    </row>
    <row r="93" spans="1:12" ht="17.25" x14ac:dyDescent="0.3">
      <c r="A93" s="9"/>
      <c r="B93" s="27" t="s">
        <v>123</v>
      </c>
      <c r="C93" s="49" t="s">
        <v>124</v>
      </c>
      <c r="D93" s="100" t="s">
        <v>77</v>
      </c>
      <c r="E93" s="32"/>
      <c r="F93" s="58"/>
      <c r="G93" s="51">
        <v>1</v>
      </c>
      <c r="H93" s="51">
        <v>1</v>
      </c>
      <c r="I93" s="84">
        <v>500</v>
      </c>
      <c r="J93" s="84">
        <f t="shared" si="4"/>
        <v>500</v>
      </c>
      <c r="K93" s="84" t="s">
        <v>49</v>
      </c>
      <c r="L93" s="124"/>
    </row>
    <row r="94" spans="1:12" ht="17.25" x14ac:dyDescent="0.3">
      <c r="A94" s="9"/>
      <c r="B94" s="27" t="s">
        <v>125</v>
      </c>
      <c r="C94" s="49" t="s">
        <v>126</v>
      </c>
      <c r="D94" s="100" t="s">
        <v>127</v>
      </c>
      <c r="E94" s="32"/>
      <c r="F94" s="58"/>
      <c r="G94" s="51">
        <v>4</v>
      </c>
      <c r="H94" s="51">
        <v>1</v>
      </c>
      <c r="I94" s="84">
        <v>100</v>
      </c>
      <c r="J94" s="84">
        <f t="shared" si="4"/>
        <v>400</v>
      </c>
      <c r="K94" s="84" t="s">
        <v>49</v>
      </c>
      <c r="L94" s="124"/>
    </row>
    <row r="95" spans="1:12" ht="17.25" x14ac:dyDescent="0.3">
      <c r="A95" s="9"/>
      <c r="B95" s="27" t="s">
        <v>128</v>
      </c>
      <c r="C95" s="49" t="s">
        <v>129</v>
      </c>
      <c r="D95" s="100" t="s">
        <v>130</v>
      </c>
      <c r="E95" s="49" t="s">
        <v>131</v>
      </c>
      <c r="F95" s="58"/>
      <c r="G95" s="51">
        <v>1</v>
      </c>
      <c r="H95" s="51">
        <v>1</v>
      </c>
      <c r="I95" s="84">
        <v>3000</v>
      </c>
      <c r="J95" s="84">
        <f t="shared" si="4"/>
        <v>3000</v>
      </c>
      <c r="K95" s="84" t="s">
        <v>49</v>
      </c>
      <c r="L95" s="124"/>
    </row>
    <row r="96" spans="1:12" ht="17.25" x14ac:dyDescent="0.3">
      <c r="A96" s="9"/>
      <c r="B96" s="27" t="s">
        <v>132</v>
      </c>
      <c r="C96" s="49" t="s">
        <v>124</v>
      </c>
      <c r="D96" s="100" t="s">
        <v>130</v>
      </c>
      <c r="E96" s="49" t="s">
        <v>131</v>
      </c>
      <c r="F96" s="58"/>
      <c r="G96" s="51">
        <v>1</v>
      </c>
      <c r="H96" s="51">
        <v>1</v>
      </c>
      <c r="I96" s="84">
        <v>500</v>
      </c>
      <c r="J96" s="84">
        <f t="shared" si="4"/>
        <v>500</v>
      </c>
      <c r="K96" s="84" t="s">
        <v>49</v>
      </c>
      <c r="L96" s="124"/>
    </row>
    <row r="97" spans="1:12" ht="17.25" x14ac:dyDescent="0.3">
      <c r="A97" s="9"/>
      <c r="B97" s="27" t="s">
        <v>133</v>
      </c>
      <c r="C97" s="49" t="s">
        <v>134</v>
      </c>
      <c r="D97" s="100" t="s">
        <v>135</v>
      </c>
      <c r="E97" s="49" t="s">
        <v>136</v>
      </c>
      <c r="F97" s="58"/>
      <c r="G97" s="51">
        <v>1</v>
      </c>
      <c r="H97" s="51">
        <v>1</v>
      </c>
      <c r="I97" s="84">
        <v>1500</v>
      </c>
      <c r="J97" s="84">
        <f t="shared" si="4"/>
        <v>1500</v>
      </c>
      <c r="K97" s="84" t="s">
        <v>49</v>
      </c>
      <c r="L97" s="124"/>
    </row>
    <row r="98" spans="1:12" ht="17.25" x14ac:dyDescent="0.15">
      <c r="A98" s="110"/>
      <c r="B98" s="125" t="s">
        <v>42</v>
      </c>
      <c r="C98" s="125"/>
      <c r="D98" s="125"/>
      <c r="E98" s="125"/>
      <c r="F98" s="126"/>
      <c r="G98" s="127"/>
      <c r="H98" s="127"/>
      <c r="I98" s="128"/>
      <c r="J98" s="84">
        <f>SUM(J90:J97)</f>
        <v>8020</v>
      </c>
      <c r="K98" s="111"/>
      <c r="L98" s="110"/>
    </row>
    <row r="99" spans="1:12" ht="18" x14ac:dyDescent="0.35">
      <c r="A99" s="9"/>
      <c r="B99" s="14">
        <v>15</v>
      </c>
      <c r="C99" s="15" t="s">
        <v>19</v>
      </c>
      <c r="D99" s="15"/>
      <c r="E99" s="16"/>
      <c r="F99" s="80"/>
      <c r="G99" s="17"/>
      <c r="H99" s="17"/>
      <c r="I99" s="17"/>
      <c r="J99" s="129"/>
      <c r="K99" s="130"/>
      <c r="L99" s="9"/>
    </row>
    <row r="100" spans="1:12" ht="17.25" x14ac:dyDescent="0.3">
      <c r="A100" s="9"/>
      <c r="B100" s="131" t="s">
        <v>42</v>
      </c>
      <c r="C100" s="132"/>
      <c r="D100" s="132"/>
      <c r="E100" s="132"/>
      <c r="F100" s="133"/>
      <c r="G100" s="134"/>
      <c r="H100" s="134"/>
      <c r="I100" s="135"/>
      <c r="J100" s="105">
        <f>SUM(J30,J52,J55,J58,J61,J64,J67,J70,J73,J76,J80,J83,J88,J98)</f>
        <v>114356</v>
      </c>
      <c r="K100" s="85"/>
      <c r="L100" s="9"/>
    </row>
    <row r="101" spans="1:12" ht="18" x14ac:dyDescent="0.35">
      <c r="A101" s="9"/>
      <c r="B101" s="14">
        <v>16</v>
      </c>
      <c r="C101" s="15" t="s">
        <v>20</v>
      </c>
      <c r="D101" s="62">
        <v>0.06</v>
      </c>
      <c r="E101" s="63"/>
      <c r="F101" s="147"/>
      <c r="G101" s="148"/>
      <c r="H101" s="148"/>
      <c r="I101" s="148"/>
      <c r="J101" s="148"/>
      <c r="K101" s="149"/>
      <c r="L101" s="9"/>
    </row>
    <row r="102" spans="1:12" ht="17.25" x14ac:dyDescent="0.3">
      <c r="A102" s="9"/>
      <c r="B102" s="138" t="s">
        <v>42</v>
      </c>
      <c r="C102" s="139"/>
      <c r="D102" s="139"/>
      <c r="E102" s="139"/>
      <c r="F102" s="116"/>
      <c r="G102" s="116"/>
      <c r="H102" s="116"/>
      <c r="I102" s="116"/>
      <c r="J102" s="84">
        <f>J100*D101</f>
        <v>6861.36</v>
      </c>
      <c r="K102" s="85"/>
      <c r="L102" s="9"/>
    </row>
    <row r="103" spans="1:12" ht="18" x14ac:dyDescent="0.35">
      <c r="A103" s="9"/>
      <c r="B103" s="14">
        <v>17</v>
      </c>
      <c r="C103" s="64" t="s">
        <v>21</v>
      </c>
      <c r="D103" s="65">
        <v>0.1</v>
      </c>
      <c r="E103" s="66"/>
      <c r="F103" s="146"/>
      <c r="G103" s="146"/>
      <c r="H103" s="146"/>
      <c r="I103" s="146"/>
      <c r="J103" s="112"/>
      <c r="K103" s="113"/>
      <c r="L103" s="108"/>
    </row>
    <row r="104" spans="1:12" ht="17.25" x14ac:dyDescent="0.3">
      <c r="A104" s="9"/>
      <c r="B104" s="138" t="s">
        <v>42</v>
      </c>
      <c r="C104" s="139"/>
      <c r="D104" s="139"/>
      <c r="E104" s="139"/>
      <c r="F104" s="116"/>
      <c r="G104" s="116"/>
      <c r="H104" s="116"/>
      <c r="I104" s="116"/>
      <c r="J104" s="84">
        <f>J98*D103</f>
        <v>802</v>
      </c>
      <c r="K104" s="85"/>
      <c r="L104" s="9"/>
    </row>
    <row r="105" spans="1:12" ht="18" x14ac:dyDescent="0.15">
      <c r="A105" s="9"/>
      <c r="B105" s="143"/>
      <c r="C105" s="144"/>
      <c r="D105" s="144"/>
      <c r="E105" s="144"/>
      <c r="F105" s="117"/>
      <c r="G105" s="118"/>
      <c r="H105" s="118"/>
      <c r="I105" s="118"/>
      <c r="J105" s="118"/>
      <c r="K105" s="119"/>
      <c r="L105" s="9"/>
    </row>
    <row r="106" spans="1:12" ht="18" x14ac:dyDescent="0.35">
      <c r="A106" s="9"/>
      <c r="B106" s="120" t="s">
        <v>137</v>
      </c>
      <c r="C106" s="120"/>
      <c r="D106" s="120"/>
      <c r="E106" s="120"/>
      <c r="F106" s="121"/>
      <c r="G106" s="122"/>
      <c r="H106" s="122"/>
      <c r="I106" s="123"/>
      <c r="J106" s="67">
        <f>J100+J102+J104</f>
        <v>122019.36</v>
      </c>
      <c r="K106" s="85"/>
      <c r="L106" s="9"/>
    </row>
    <row r="107" spans="1:12" ht="18.75" x14ac:dyDescent="0.25">
      <c r="A107" s="9"/>
      <c r="B107" s="9"/>
      <c r="C107" s="9"/>
      <c r="D107" s="9"/>
      <c r="E107" s="68"/>
      <c r="F107" s="9"/>
      <c r="G107" s="68"/>
      <c r="H107" s="9"/>
      <c r="I107" s="114" t="s">
        <v>149</v>
      </c>
      <c r="J107" s="115">
        <v>122000</v>
      </c>
      <c r="K107" s="9"/>
      <c r="L107" s="9"/>
    </row>
    <row r="108" spans="1:12" ht="18.75" x14ac:dyDescent="0.25">
      <c r="A108" s="9"/>
      <c r="B108" s="9"/>
      <c r="C108" s="9"/>
      <c r="D108" s="9"/>
      <c r="E108" s="68"/>
      <c r="F108" s="9"/>
      <c r="G108" s="68"/>
      <c r="H108" s="9"/>
      <c r="I108" s="114" t="s">
        <v>150</v>
      </c>
      <c r="J108" s="115">
        <f>J107*70%</f>
        <v>85400</v>
      </c>
      <c r="K108" s="9"/>
      <c r="L108" s="9"/>
    </row>
    <row r="109" spans="1:12" x14ac:dyDescent="0.15">
      <c r="A109" s="9"/>
      <c r="B109" s="9"/>
      <c r="C109" s="9"/>
      <c r="D109" s="9"/>
      <c r="E109" s="68"/>
      <c r="F109" s="9"/>
      <c r="G109" s="68"/>
      <c r="H109" s="9"/>
      <c r="I109" s="9"/>
      <c r="J109" s="9"/>
      <c r="K109" s="9"/>
      <c r="L109" s="9"/>
    </row>
  </sheetData>
  <mergeCells count="60">
    <mergeCell ref="J62:K62"/>
    <mergeCell ref="B64:E64"/>
    <mergeCell ref="J59:K59"/>
    <mergeCell ref="C40:C41"/>
    <mergeCell ref="C42:C43"/>
    <mergeCell ref="B52:E52"/>
    <mergeCell ref="J27:K27"/>
    <mergeCell ref="B30:E30"/>
    <mergeCell ref="F30:I30"/>
    <mergeCell ref="J31:K31"/>
    <mergeCell ref="F102:I102"/>
    <mergeCell ref="F101:K101"/>
    <mergeCell ref="B102:E102"/>
    <mergeCell ref="B88:E88"/>
    <mergeCell ref="F88:I88"/>
    <mergeCell ref="C89:E89"/>
    <mergeCell ref="J84:K84"/>
    <mergeCell ref="B73:E73"/>
    <mergeCell ref="F73:I73"/>
    <mergeCell ref="J74:K74"/>
    <mergeCell ref="B76:E76"/>
    <mergeCell ref="J71:K71"/>
    <mergeCell ref="B58:E58"/>
    <mergeCell ref="F58:I58"/>
    <mergeCell ref="B104:E104"/>
    <mergeCell ref="B105:E105"/>
    <mergeCell ref="B2:E2"/>
    <mergeCell ref="F103:I103"/>
    <mergeCell ref="B61:E61"/>
    <mergeCell ref="F61:I61"/>
    <mergeCell ref="C36:C38"/>
    <mergeCell ref="F52:I52"/>
    <mergeCell ref="J53:K53"/>
    <mergeCell ref="B55:E55"/>
    <mergeCell ref="F55:I55"/>
    <mergeCell ref="J56:K56"/>
    <mergeCell ref="B83:E83"/>
    <mergeCell ref="F83:I83"/>
    <mergeCell ref="F64:I64"/>
    <mergeCell ref="J65:K65"/>
    <mergeCell ref="B67:E67"/>
    <mergeCell ref="F67:I67"/>
    <mergeCell ref="J68:K68"/>
    <mergeCell ref="B70:E70"/>
    <mergeCell ref="F70:I70"/>
    <mergeCell ref="F76:I76"/>
    <mergeCell ref="J77:K77"/>
    <mergeCell ref="B80:E80"/>
    <mergeCell ref="F80:I80"/>
    <mergeCell ref="J81:K81"/>
    <mergeCell ref="F104:I104"/>
    <mergeCell ref="F105:K105"/>
    <mergeCell ref="B106:E106"/>
    <mergeCell ref="F106:I106"/>
    <mergeCell ref="L90:L97"/>
    <mergeCell ref="B98:E98"/>
    <mergeCell ref="F98:I98"/>
    <mergeCell ref="J99:K99"/>
    <mergeCell ref="B100:E100"/>
    <mergeCell ref="F100:I100"/>
  </mergeCells>
  <phoneticPr fontId="2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2020-09-17T09:06:52Z</dcterms:modified>
</cp:coreProperties>
</file>