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ona.liu\Desktop\"/>
    </mc:Choice>
  </mc:AlternateContent>
  <bookViews>
    <workbookView xWindow="0" yWindow="0" windowWidth="24000" windowHeight="9756"/>
  </bookViews>
  <sheets>
    <sheet name="报价单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8" i="1"/>
  <c r="D9" i="1" l="1"/>
  <c r="C9" i="1"/>
  <c r="C8" i="1"/>
  <c r="I42" i="1"/>
  <c r="I41" i="1"/>
  <c r="I38" i="1"/>
  <c r="I37" i="1"/>
  <c r="I39" i="1" l="1"/>
  <c r="I21" i="1"/>
  <c r="I27" i="1"/>
  <c r="C7" i="1"/>
  <c r="C6" i="1"/>
  <c r="I44" i="1" l="1"/>
  <c r="I46" i="1" s="1"/>
  <c r="D8" i="1"/>
  <c r="I26" i="1"/>
  <c r="I34" i="1"/>
  <c r="I33" i="1"/>
  <c r="I29" i="1"/>
  <c r="I25" i="1"/>
  <c r="I23" i="1"/>
  <c r="I22" i="1"/>
  <c r="I35" i="1" l="1"/>
  <c r="I20" i="1"/>
  <c r="I16" i="1"/>
  <c r="I17" i="1" s="1"/>
  <c r="C10" i="1"/>
  <c r="C5" i="1"/>
  <c r="D6" i="1" l="1"/>
  <c r="D7" i="1"/>
  <c r="D5" i="1"/>
  <c r="D10" i="1" l="1"/>
  <c r="D11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4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4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4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<sst xmlns="http://schemas.openxmlformats.org/spreadsheetml/2006/main" count="79" uniqueCount="69">
  <si>
    <t>Agency: must fill in
供应商（填入右边橘色处）</t>
  </si>
  <si>
    <t>上海麦田公共关系咨询有限公司</t>
    <phoneticPr fontId="2" type="noConversion"/>
  </si>
  <si>
    <t>Item</t>
    <phoneticPr fontId="2" type="noConversion"/>
  </si>
  <si>
    <t>Descripation描述</t>
  </si>
  <si>
    <t>Quotation
报价</t>
  </si>
  <si>
    <t>总计 Total</t>
  </si>
  <si>
    <t xml:space="preserve">Item  </t>
  </si>
  <si>
    <t>Descripation</t>
    <phoneticPr fontId="2" type="noConversion"/>
  </si>
  <si>
    <t>Unit</t>
  </si>
  <si>
    <t>Qty</t>
    <phoneticPr fontId="2" type="noConversion"/>
  </si>
  <si>
    <t>Time of usage</t>
  </si>
  <si>
    <t>Unit Price</t>
    <phoneticPr fontId="2" type="noConversion"/>
  </si>
  <si>
    <t>Total(RMB)</t>
    <phoneticPr fontId="2" type="noConversion"/>
  </si>
  <si>
    <t>Total</t>
  </si>
  <si>
    <t>税 Tax</t>
  </si>
  <si>
    <t>Total</t>
    <phoneticPr fontId="2" type="noConversion"/>
  </si>
  <si>
    <t>1-1</t>
    <phoneticPr fontId="2" type="noConversion"/>
  </si>
  <si>
    <t>位</t>
    <phoneticPr fontId="9" type="noConversion"/>
  </si>
  <si>
    <t>台</t>
    <phoneticPr fontId="2" type="noConversion"/>
  </si>
  <si>
    <t>Total Amount：</t>
    <phoneticPr fontId="2" type="noConversion"/>
  </si>
  <si>
    <t>美纳里尼-希爱力专家视频录制与制作-报价单</t>
    <phoneticPr fontId="3" type="noConversion"/>
  </si>
  <si>
    <t>文案脚本</t>
    <phoneticPr fontId="2" type="noConversion"/>
  </si>
  <si>
    <t>脚本撰写</t>
    <phoneticPr fontId="2" type="noConversion"/>
  </si>
  <si>
    <t>五位专家讲述内容撰写初稿</t>
    <phoneticPr fontId="9" type="noConversion"/>
  </si>
  <si>
    <t>视频制作</t>
    <phoneticPr fontId="3" type="noConversion"/>
  </si>
  <si>
    <t>前期拍摄</t>
    <phoneticPr fontId="2" type="noConversion"/>
  </si>
  <si>
    <t>后期制作</t>
    <phoneticPr fontId="2" type="noConversion"/>
  </si>
  <si>
    <t>视频剪辑</t>
    <phoneticPr fontId="2" type="noConversion"/>
  </si>
  <si>
    <t>包括素材收集。整理。根据文案对已有素材进行剪辑、处理、拼接</t>
    <phoneticPr fontId="2" type="noConversion"/>
  </si>
  <si>
    <t>包含特效添加、视频亮度、对比度、饱和度等调节</t>
    <phoneticPr fontId="2" type="noConversion"/>
  </si>
  <si>
    <t>后期合成</t>
    <phoneticPr fontId="2" type="noConversion"/>
  </si>
  <si>
    <t>整合视频文件，输出对应格式文件</t>
    <phoneticPr fontId="2" type="noConversion"/>
  </si>
  <si>
    <t>3min</t>
    <phoneticPr fontId="2" type="noConversion"/>
  </si>
  <si>
    <t>照片拍摄</t>
    <phoneticPr fontId="3" type="noConversion"/>
  </si>
  <si>
    <t>后期修图</t>
    <phoneticPr fontId="2" type="noConversion"/>
  </si>
  <si>
    <t>摄像机（租用）</t>
    <phoneticPr fontId="2" type="noConversion"/>
  </si>
  <si>
    <t>视频调色</t>
    <phoneticPr fontId="2" type="noConversion"/>
  </si>
  <si>
    <t>位</t>
    <phoneticPr fontId="2" type="noConversion"/>
  </si>
  <si>
    <t>元/分钟</t>
    <phoneticPr fontId="9" type="noConversion"/>
  </si>
  <si>
    <t>张</t>
    <phoneticPr fontId="9" type="noConversion"/>
  </si>
  <si>
    <t>对拍摄照片进行美化，按实际情况结算</t>
    <phoneticPr fontId="2" type="noConversion"/>
  </si>
  <si>
    <t>灯光助理</t>
    <phoneticPr fontId="2" type="noConversion"/>
  </si>
  <si>
    <t>中英文字幕加翻译</t>
    <phoneticPr fontId="2" type="noConversion"/>
  </si>
  <si>
    <t>套</t>
    <phoneticPr fontId="2" type="noConversion"/>
  </si>
  <si>
    <t>负责拍摄现场灯光调度摆放</t>
    <phoneticPr fontId="2" type="noConversion"/>
  </si>
  <si>
    <t>高清度专业摄像机</t>
    <phoneticPr fontId="2" type="noConversion"/>
  </si>
  <si>
    <t>天</t>
    <phoneticPr fontId="2" type="noConversion"/>
  </si>
  <si>
    <t>中译英，添加中英文字幕</t>
    <phoneticPr fontId="2" type="noConversion"/>
  </si>
  <si>
    <t>广州交通费</t>
    <phoneticPr fontId="2" type="noConversion"/>
  </si>
  <si>
    <t>元/分钟</t>
    <phoneticPr fontId="9" type="noConversion"/>
  </si>
  <si>
    <t>报价明细表 Quotation Breakdown</t>
    <phoneticPr fontId="2" type="noConversion"/>
  </si>
  <si>
    <t>市内交通、餐饮费用</t>
    <phoneticPr fontId="2" type="noConversion"/>
  </si>
  <si>
    <t>摄影师</t>
    <phoneticPr fontId="2" type="noConversion"/>
  </si>
  <si>
    <t>专业摄影师</t>
    <phoneticPr fontId="2" type="noConversion"/>
  </si>
  <si>
    <t>摄像师</t>
    <phoneticPr fontId="2" type="noConversion"/>
  </si>
  <si>
    <t>专业摄像师</t>
    <phoneticPr fontId="2" type="noConversion"/>
  </si>
  <si>
    <t>物料制作</t>
    <phoneticPr fontId="3" type="noConversion"/>
  </si>
  <si>
    <t>胸花</t>
    <phoneticPr fontId="2" type="noConversion"/>
  </si>
  <si>
    <t>手持KY版</t>
    <phoneticPr fontId="2" type="noConversion"/>
  </si>
  <si>
    <t>个</t>
    <phoneticPr fontId="9" type="noConversion"/>
  </si>
  <si>
    <t>会议室租赁费</t>
    <phoneticPr fontId="2" type="noConversion"/>
  </si>
  <si>
    <t>租赁费</t>
    <phoneticPr fontId="3" type="noConversion"/>
  </si>
  <si>
    <t>2-1</t>
    <phoneticPr fontId="2" type="noConversion"/>
  </si>
  <si>
    <t>2-2</t>
    <phoneticPr fontId="2" type="noConversion"/>
  </si>
  <si>
    <t>活动当天场地租赁</t>
    <phoneticPr fontId="2" type="noConversion"/>
  </si>
  <si>
    <t>五位专家胸花</t>
    <phoneticPr fontId="2" type="noConversion"/>
  </si>
  <si>
    <t>五位专家手持KT版</t>
    <phoneticPr fontId="2" type="noConversion"/>
  </si>
  <si>
    <t>背景音乐编辑</t>
  </si>
  <si>
    <t>视频音乐/音效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</si>
</sst>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 "/>
    <numFmt numFmtId="179" formatCode="0.00_ "/>
    <numFmt numFmtId="180" formatCode="#,##0.00_ ;[Red]\-#,##0.00\ "/>
  </numFmts>
  <fonts count="22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0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Tahoma"/>
      <family val="2"/>
    </font>
    <font>
      <sz val="14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8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color indexed="8"/>
      <name val="微软雅黑"/>
      <family val="2"/>
      <charset val="134"/>
    </font>
    <font>
      <b/>
      <u/>
      <sz val="10"/>
      <name val="微软雅黑"/>
      <family val="2"/>
      <charset val="134"/>
    </font>
    <font>
      <sz val="1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vertical="top"/>
    </xf>
    <xf numFmtId="43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97">
    <xf numFmtId="0" fontId="0" fillId="0" borderId="0" xfId="0"/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right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43" fontId="4" fillId="0" borderId="0" xfId="1" applyNumberFormat="1" applyFont="1" applyBorder="1" applyAlignment="1"/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left"/>
    </xf>
    <xf numFmtId="176" fontId="8" fillId="5" borderId="2" xfId="3" applyNumberFormat="1" applyFont="1" applyFill="1" applyBorder="1" applyAlignment="1">
      <alignment horizontal="center" vertical="center"/>
    </xf>
    <xf numFmtId="176" fontId="8" fillId="5" borderId="2" xfId="3" applyNumberFormat="1" applyFont="1" applyFill="1" applyBorder="1" applyAlignment="1">
      <alignment horizontal="right" vertical="center"/>
    </xf>
    <xf numFmtId="178" fontId="11" fillId="5" borderId="2" xfId="3" applyNumberFormat="1" applyFont="1" applyFill="1" applyBorder="1" applyAlignment="1"/>
    <xf numFmtId="0" fontId="11" fillId="5" borderId="0" xfId="0" applyFont="1" applyFill="1" applyBorder="1" applyAlignment="1">
      <alignment horizontal="left"/>
    </xf>
    <xf numFmtId="9" fontId="11" fillId="5" borderId="0" xfId="0" applyNumberFormat="1" applyFont="1" applyFill="1" applyBorder="1" applyAlignment="1">
      <alignment horizontal="left"/>
    </xf>
    <xf numFmtId="176" fontId="8" fillId="5" borderId="0" xfId="0" applyNumberFormat="1" applyFont="1" applyFill="1" applyBorder="1" applyAlignment="1">
      <alignment horizontal="center" vertical="center"/>
    </xf>
    <xf numFmtId="176" fontId="8" fillId="5" borderId="0" xfId="0" applyNumberFormat="1" applyFont="1" applyFill="1" applyBorder="1" applyAlignment="1">
      <alignment horizontal="right" vertical="center"/>
    </xf>
    <xf numFmtId="10" fontId="11" fillId="5" borderId="5" xfId="2" applyNumberFormat="1" applyFont="1" applyFill="1" applyBorder="1" applyAlignment="1"/>
    <xf numFmtId="0" fontId="11" fillId="5" borderId="2" xfId="0" applyFont="1" applyFill="1" applyBorder="1" applyAlignment="1">
      <alignment horizontal="center" vertical="center"/>
    </xf>
    <xf numFmtId="0" fontId="4" fillId="0" borderId="0" xfId="0" applyFont="1"/>
    <xf numFmtId="180" fontId="4" fillId="0" borderId="0" xfId="0" applyNumberFormat="1" applyFont="1" applyBorder="1" applyAlignment="1">
      <alignment wrapText="1"/>
    </xf>
    <xf numFmtId="0" fontId="16" fillId="4" borderId="2" xfId="0" applyFont="1" applyFill="1" applyBorder="1" applyAlignment="1">
      <alignment horizontal="center" vertical="center" wrapText="1"/>
    </xf>
    <xf numFmtId="176" fontId="16" fillId="4" borderId="2" xfId="0" applyNumberFormat="1" applyFont="1" applyFill="1" applyBorder="1" applyAlignment="1">
      <alignment horizontal="center" vertical="center" wrapText="1"/>
    </xf>
    <xf numFmtId="176" fontId="16" fillId="4" borderId="1" xfId="0" applyNumberFormat="1" applyFont="1" applyFill="1" applyBorder="1" applyAlignment="1">
      <alignment horizontal="right" vertical="center" wrapText="1"/>
    </xf>
    <xf numFmtId="176" fontId="16" fillId="4" borderId="2" xfId="0" applyNumberFormat="1" applyFont="1" applyFill="1" applyBorder="1" applyAlignment="1">
      <alignment vertical="center" wrapText="1"/>
    </xf>
    <xf numFmtId="0" fontId="8" fillId="0" borderId="0" xfId="0" applyFont="1"/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/>
    <xf numFmtId="0" fontId="11" fillId="5" borderId="4" xfId="0" applyFont="1" applyFill="1" applyBorder="1" applyAlignment="1">
      <alignment horizontal="center" vertical="center"/>
    </xf>
    <xf numFmtId="178" fontId="11" fillId="5" borderId="5" xfId="0" applyNumberFormat="1" applyFont="1" applyFill="1" applyBorder="1" applyAlignment="1"/>
    <xf numFmtId="0" fontId="8" fillId="0" borderId="0" xfId="0" applyFont="1" applyAlignment="1">
      <alignment horizontal="right" wrapText="1"/>
    </xf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wrapText="1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/>
    <xf numFmtId="0" fontId="15" fillId="0" borderId="0" xfId="0" applyFont="1"/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179" fontId="17" fillId="0" borderId="2" xfId="0" applyNumberFormat="1" applyFont="1" applyFill="1" applyBorder="1" applyAlignment="1">
      <alignment vertical="center"/>
    </xf>
    <xf numFmtId="0" fontId="17" fillId="6" borderId="2" xfId="0" applyFont="1" applyFill="1" applyBorder="1" applyAlignment="1">
      <alignment vertical="center"/>
    </xf>
    <xf numFmtId="0" fontId="17" fillId="6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center" vertical="center"/>
    </xf>
    <xf numFmtId="176" fontId="17" fillId="0" borderId="2" xfId="0" applyNumberFormat="1" applyFont="1" applyFill="1" applyBorder="1" applyAlignment="1">
      <alignment horizontal="right" vertical="center"/>
    </xf>
    <xf numFmtId="0" fontId="17" fillId="6" borderId="6" xfId="0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/>
    </xf>
    <xf numFmtId="176" fontId="17" fillId="0" borderId="2" xfId="3" applyNumberFormat="1" applyFont="1" applyFill="1" applyBorder="1" applyAlignment="1">
      <alignment horizontal="right" vertical="center"/>
    </xf>
    <xf numFmtId="49" fontId="19" fillId="0" borderId="2" xfId="0" applyNumberFormat="1" applyFont="1" applyFill="1" applyBorder="1" applyAlignment="1">
      <alignment horizontal="center" vertical="center"/>
    </xf>
    <xf numFmtId="37" fontId="17" fillId="0" borderId="2" xfId="1" applyNumberFormat="1" applyFont="1" applyFill="1" applyBorder="1" applyAlignment="1">
      <alignment horizontal="center" vertical="center"/>
    </xf>
    <xf numFmtId="0" fontId="17" fillId="0" borderId="0" xfId="0" applyFont="1"/>
    <xf numFmtId="0" fontId="4" fillId="9" borderId="0" xfId="0" applyFont="1" applyFill="1"/>
    <xf numFmtId="49" fontId="19" fillId="9" borderId="8" xfId="0" applyNumberFormat="1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vertical="center"/>
    </xf>
    <xf numFmtId="0" fontId="17" fillId="9" borderId="2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 applyProtection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 wrapText="1"/>
    </xf>
    <xf numFmtId="176" fontId="17" fillId="9" borderId="2" xfId="0" applyNumberFormat="1" applyFont="1" applyFill="1" applyBorder="1" applyAlignment="1">
      <alignment horizontal="right" vertical="center"/>
    </xf>
    <xf numFmtId="179" fontId="17" fillId="9" borderId="2" xfId="0" applyNumberFormat="1" applyFont="1" applyFill="1" applyBorder="1" applyAlignment="1">
      <alignment vertical="center"/>
    </xf>
    <xf numFmtId="49" fontId="19" fillId="0" borderId="9" xfId="0" applyNumberFormat="1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vertical="center"/>
    </xf>
    <xf numFmtId="0" fontId="18" fillId="0" borderId="7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 applyProtection="1">
      <alignment vertical="center" wrapText="1"/>
    </xf>
    <xf numFmtId="0" fontId="17" fillId="6" borderId="7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11" fillId="0" borderId="1" xfId="0" applyFont="1" applyBorder="1" applyAlignment="1">
      <alignment horizontal="right"/>
    </xf>
    <xf numFmtId="180" fontId="20" fillId="0" borderId="3" xfId="0" applyNumberFormat="1" applyFont="1" applyFill="1" applyBorder="1" applyAlignment="1"/>
    <xf numFmtId="179" fontId="11" fillId="0" borderId="2" xfId="0" applyNumberFormat="1" applyFont="1" applyBorder="1" applyAlignment="1"/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7" borderId="1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9" fillId="0" borderId="8" xfId="0" applyNumberFormat="1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177" fontId="8" fillId="0" borderId="2" xfId="1" applyFont="1" applyBorder="1" applyAlignment="1">
      <alignment horizontal="right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</cellXfs>
  <cellStyles count="6">
    <cellStyle name="百分比" xfId="2" builtinId="5"/>
    <cellStyle name="常规" xfId="0" builtinId="0"/>
    <cellStyle name="常规 2" xfId="3"/>
    <cellStyle name="常规 3" xfId="5"/>
    <cellStyle name="千位分隔" xfId="1" builtin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0"/>
  <sheetViews>
    <sheetView showGridLines="0" tabSelected="1" topLeftCell="B2" zoomScale="85" zoomScaleNormal="85" workbookViewId="0">
      <selection activeCell="G3" sqref="G3"/>
    </sheetView>
  </sheetViews>
  <sheetFormatPr defaultColWidth="9" defaultRowHeight="17.399999999999999" x14ac:dyDescent="0.4"/>
  <cols>
    <col min="1" max="1" width="9" style="22" hidden="1" customWidth="1"/>
    <col min="2" max="2" width="6.3984375" style="22" customWidth="1"/>
    <col min="3" max="3" width="21.59765625" style="22" customWidth="1"/>
    <col min="4" max="4" width="42" style="22" customWidth="1"/>
    <col min="5" max="5" width="8.3984375" style="22" customWidth="1"/>
    <col min="6" max="7" width="8.3984375" style="1" customWidth="1"/>
    <col min="8" max="8" width="10.8984375" style="2" customWidth="1"/>
    <col min="9" max="9" width="17.69921875" style="3" customWidth="1"/>
    <col min="10" max="16384" width="9" style="22"/>
  </cols>
  <sheetData>
    <row r="1" spans="2:9" hidden="1" x14ac:dyDescent="0.4"/>
    <row r="2" spans="2:9" ht="19.2" x14ac:dyDescent="0.4">
      <c r="B2" s="78" t="s">
        <v>20</v>
      </c>
      <c r="C2" s="78"/>
      <c r="D2" s="78"/>
      <c r="E2" s="78"/>
    </row>
    <row r="3" spans="2:9" ht="30.75" customHeight="1" x14ac:dyDescent="0.4">
      <c r="B3" s="4"/>
      <c r="C3" s="36" t="s">
        <v>0</v>
      </c>
      <c r="D3" s="5" t="s">
        <v>1</v>
      </c>
    </row>
    <row r="4" spans="2:9" s="28" customFormat="1" ht="12.75" customHeight="1" x14ac:dyDescent="0.35">
      <c r="B4" s="29" t="s">
        <v>2</v>
      </c>
      <c r="C4" s="29" t="s">
        <v>3</v>
      </c>
      <c r="D4" s="30" t="s">
        <v>4</v>
      </c>
      <c r="F4" s="6"/>
      <c r="G4" s="31"/>
      <c r="H4" s="32"/>
      <c r="I4" s="33"/>
    </row>
    <row r="5" spans="2:9" ht="16.8" customHeight="1" x14ac:dyDescent="0.4">
      <c r="B5" s="94">
        <v>1</v>
      </c>
      <c r="C5" s="95" t="str">
        <f>C15</f>
        <v>文案脚本</v>
      </c>
      <c r="D5" s="93">
        <f>I17</f>
        <v>1000</v>
      </c>
      <c r="F5" s="7"/>
    </row>
    <row r="6" spans="2:9" ht="16.8" customHeight="1" x14ac:dyDescent="0.4">
      <c r="B6" s="94">
        <v>2</v>
      </c>
      <c r="C6" s="95" t="str">
        <f>C18</f>
        <v>视频制作</v>
      </c>
      <c r="D6" s="93">
        <f>I30</f>
        <v>32500</v>
      </c>
      <c r="F6" s="7"/>
    </row>
    <row r="7" spans="2:9" ht="16.8" customHeight="1" x14ac:dyDescent="0.4">
      <c r="B7" s="94">
        <v>3</v>
      </c>
      <c r="C7" s="95" t="str">
        <f>C32</f>
        <v>照片拍摄</v>
      </c>
      <c r="D7" s="93">
        <f>I35</f>
        <v>3500</v>
      </c>
      <c r="F7" s="7"/>
    </row>
    <row r="8" spans="2:9" ht="16.8" customHeight="1" x14ac:dyDescent="0.4">
      <c r="B8" s="94">
        <v>4</v>
      </c>
      <c r="C8" s="95" t="str">
        <f>C36</f>
        <v>物料制作</v>
      </c>
      <c r="D8" s="93">
        <f>I39</f>
        <v>900</v>
      </c>
      <c r="F8" s="7"/>
    </row>
    <row r="9" spans="2:9" ht="16.8" customHeight="1" x14ac:dyDescent="0.4">
      <c r="B9" s="94">
        <v>6</v>
      </c>
      <c r="C9" s="95" t="str">
        <f>C40</f>
        <v>租赁费</v>
      </c>
      <c r="D9" s="93">
        <f>I42</f>
        <v>6000</v>
      </c>
      <c r="F9" s="7"/>
    </row>
    <row r="10" spans="2:9" ht="16.8" customHeight="1" x14ac:dyDescent="0.4">
      <c r="B10" s="94">
        <v>7</v>
      </c>
      <c r="C10" s="95" t="str">
        <f>C43</f>
        <v>税 Tax</v>
      </c>
      <c r="D10" s="93">
        <f>I44</f>
        <v>2634</v>
      </c>
      <c r="F10" s="7"/>
    </row>
    <row r="11" spans="2:9" ht="16.2" customHeight="1" x14ac:dyDescent="0.4">
      <c r="B11" s="96" t="s">
        <v>5</v>
      </c>
      <c r="C11" s="96"/>
      <c r="D11" s="93">
        <f>I46</f>
        <v>46534</v>
      </c>
    </row>
    <row r="12" spans="2:9" ht="4.5" customHeight="1" x14ac:dyDescent="0.4">
      <c r="B12" s="8"/>
      <c r="C12" s="9"/>
      <c r="D12" s="23"/>
      <c r="E12" s="10"/>
    </row>
    <row r="13" spans="2:9" s="43" customFormat="1" ht="18" customHeight="1" x14ac:dyDescent="0.4">
      <c r="B13" s="37"/>
      <c r="C13" s="38" t="s">
        <v>50</v>
      </c>
      <c r="D13" s="39"/>
      <c r="E13" s="39"/>
      <c r="F13" s="40"/>
      <c r="G13" s="40"/>
      <c r="H13" s="41"/>
      <c r="I13" s="42"/>
    </row>
    <row r="14" spans="2:9" s="28" customFormat="1" ht="39" customHeight="1" x14ac:dyDescent="0.35">
      <c r="B14" s="24" t="s">
        <v>6</v>
      </c>
      <c r="C14" s="79" t="s">
        <v>7</v>
      </c>
      <c r="D14" s="80"/>
      <c r="E14" s="24" t="s">
        <v>8</v>
      </c>
      <c r="F14" s="25" t="s">
        <v>9</v>
      </c>
      <c r="G14" s="25" t="s">
        <v>10</v>
      </c>
      <c r="H14" s="26" t="s">
        <v>11</v>
      </c>
      <c r="I14" s="27" t="s">
        <v>12</v>
      </c>
    </row>
    <row r="15" spans="2:9" s="28" customFormat="1" ht="15" customHeight="1" x14ac:dyDescent="0.4">
      <c r="B15" s="34">
        <v>1</v>
      </c>
      <c r="C15" s="16" t="s">
        <v>21</v>
      </c>
      <c r="D15" s="16"/>
      <c r="E15" s="16"/>
      <c r="F15" s="18"/>
      <c r="G15" s="18"/>
      <c r="H15" s="19"/>
      <c r="I15" s="35"/>
    </row>
    <row r="16" spans="2:9" s="56" customFormat="1" ht="21" customHeight="1" x14ac:dyDescent="0.35">
      <c r="B16" s="54" t="s">
        <v>16</v>
      </c>
      <c r="C16" s="51" t="s">
        <v>22</v>
      </c>
      <c r="D16" s="48" t="s">
        <v>23</v>
      </c>
      <c r="E16" s="49" t="s">
        <v>43</v>
      </c>
      <c r="F16" s="55">
        <v>5</v>
      </c>
      <c r="G16" s="44">
        <v>1</v>
      </c>
      <c r="H16" s="50">
        <v>200</v>
      </c>
      <c r="I16" s="46">
        <f>F16*G16*H16</f>
        <v>1000</v>
      </c>
    </row>
    <row r="17" spans="2:19" s="28" customFormat="1" ht="17.399999999999999" customHeight="1" x14ac:dyDescent="0.4">
      <c r="B17" s="82" t="s">
        <v>13</v>
      </c>
      <c r="C17" s="83"/>
      <c r="D17" s="83"/>
      <c r="E17" s="83"/>
      <c r="F17" s="83"/>
      <c r="G17" s="83"/>
      <c r="H17" s="84"/>
      <c r="I17" s="77">
        <f>SUM(I16:I16)</f>
        <v>1000</v>
      </c>
    </row>
    <row r="18" spans="2:19" ht="15.75" customHeight="1" x14ac:dyDescent="0.4">
      <c r="B18" s="11">
        <v>2</v>
      </c>
      <c r="C18" s="12" t="s">
        <v>24</v>
      </c>
      <c r="D18" s="12"/>
      <c r="E18" s="12"/>
      <c r="F18" s="13"/>
      <c r="G18" s="13"/>
      <c r="H18" s="14"/>
      <c r="I18" s="15"/>
    </row>
    <row r="19" spans="2:19" s="57" customFormat="1" ht="18.600000000000001" customHeight="1" x14ac:dyDescent="0.4">
      <c r="B19" s="58" t="s">
        <v>62</v>
      </c>
      <c r="C19" s="59" t="s">
        <v>25</v>
      </c>
      <c r="D19" s="60"/>
      <c r="E19" s="61"/>
      <c r="F19" s="62"/>
      <c r="G19" s="63"/>
      <c r="H19" s="64"/>
      <c r="I19" s="65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2:19" ht="26.25" customHeight="1" x14ac:dyDescent="0.4">
      <c r="B20" s="88"/>
      <c r="C20" s="47" t="s">
        <v>54</v>
      </c>
      <c r="D20" s="48" t="s">
        <v>55</v>
      </c>
      <c r="E20" s="49" t="s">
        <v>17</v>
      </c>
      <c r="F20" s="44">
        <v>1</v>
      </c>
      <c r="G20" s="45">
        <v>1</v>
      </c>
      <c r="H20" s="50">
        <v>2000</v>
      </c>
      <c r="I20" s="46">
        <f t="shared" ref="I20:I23" si="0">F20*G20*H20</f>
        <v>2000</v>
      </c>
      <c r="J20" s="74"/>
      <c r="K20" s="74"/>
      <c r="L20" s="74"/>
      <c r="M20" s="74"/>
      <c r="N20" s="74"/>
      <c r="O20" s="74"/>
      <c r="P20" s="74"/>
      <c r="Q20" s="74"/>
      <c r="R20" s="74"/>
    </row>
    <row r="21" spans="2:19" ht="24" customHeight="1" x14ac:dyDescent="0.4">
      <c r="B21" s="89"/>
      <c r="C21" s="51" t="s">
        <v>41</v>
      </c>
      <c r="D21" s="70" t="s">
        <v>44</v>
      </c>
      <c r="E21" s="49" t="s">
        <v>37</v>
      </c>
      <c r="F21" s="52">
        <v>1</v>
      </c>
      <c r="G21" s="45">
        <v>1</v>
      </c>
      <c r="H21" s="53">
        <v>800</v>
      </c>
      <c r="I21" s="46">
        <f t="shared" si="0"/>
        <v>800</v>
      </c>
      <c r="J21" s="74"/>
      <c r="K21" s="74"/>
      <c r="L21" s="74"/>
      <c r="M21" s="74"/>
      <c r="N21" s="74"/>
      <c r="O21" s="74"/>
      <c r="P21" s="74"/>
      <c r="Q21" s="74"/>
      <c r="R21" s="74"/>
    </row>
    <row r="22" spans="2:19" ht="22.5" customHeight="1" x14ac:dyDescent="0.4">
      <c r="B22" s="89"/>
      <c r="C22" s="51" t="s">
        <v>35</v>
      </c>
      <c r="D22" s="48" t="s">
        <v>45</v>
      </c>
      <c r="E22" s="49" t="s">
        <v>18</v>
      </c>
      <c r="F22" s="44">
        <v>2</v>
      </c>
      <c r="G22" s="45">
        <v>1</v>
      </c>
      <c r="H22" s="50">
        <v>2000</v>
      </c>
      <c r="I22" s="46">
        <f t="shared" si="0"/>
        <v>4000</v>
      </c>
      <c r="J22" s="74"/>
      <c r="K22" s="74"/>
      <c r="L22" s="74"/>
      <c r="M22" s="74"/>
      <c r="N22" s="74"/>
      <c r="O22" s="74"/>
      <c r="P22" s="74"/>
      <c r="Q22" s="74"/>
      <c r="R22" s="74"/>
    </row>
    <row r="23" spans="2:19" ht="22.5" customHeight="1" x14ac:dyDescent="0.4">
      <c r="B23" s="90"/>
      <c r="C23" s="51" t="s">
        <v>48</v>
      </c>
      <c r="D23" s="48" t="s">
        <v>51</v>
      </c>
      <c r="E23" s="49" t="s">
        <v>46</v>
      </c>
      <c r="F23" s="44">
        <v>1</v>
      </c>
      <c r="G23" s="45">
        <v>1</v>
      </c>
      <c r="H23" s="50">
        <v>800</v>
      </c>
      <c r="I23" s="46">
        <f t="shared" si="0"/>
        <v>800</v>
      </c>
      <c r="J23" s="74"/>
      <c r="K23" s="74"/>
      <c r="L23" s="74"/>
      <c r="M23" s="74"/>
      <c r="N23" s="74"/>
      <c r="O23" s="74"/>
      <c r="P23" s="74"/>
      <c r="Q23" s="74"/>
      <c r="R23" s="74"/>
    </row>
    <row r="24" spans="2:19" s="57" customFormat="1" ht="16.8" customHeight="1" x14ac:dyDescent="0.4">
      <c r="B24" s="58" t="s">
        <v>63</v>
      </c>
      <c r="C24" s="59" t="s">
        <v>26</v>
      </c>
      <c r="D24" s="60"/>
      <c r="E24" s="61"/>
      <c r="F24" s="62"/>
      <c r="G24" s="63"/>
      <c r="H24" s="64"/>
      <c r="I24" s="65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pans="2:19" ht="22.5" customHeight="1" x14ac:dyDescent="0.4">
      <c r="B25" s="88" t="s">
        <v>32</v>
      </c>
      <c r="C25" s="47" t="s">
        <v>27</v>
      </c>
      <c r="D25" s="48" t="s">
        <v>28</v>
      </c>
      <c r="E25" s="49" t="s">
        <v>49</v>
      </c>
      <c r="F25" s="44">
        <v>3</v>
      </c>
      <c r="G25" s="45">
        <v>1</v>
      </c>
      <c r="H25" s="50">
        <v>1500</v>
      </c>
      <c r="I25" s="46">
        <f>F25*G25*H25</f>
        <v>4500</v>
      </c>
    </row>
    <row r="26" spans="2:19" ht="22.5" customHeight="1" x14ac:dyDescent="0.4">
      <c r="B26" s="89"/>
      <c r="C26" s="47" t="s">
        <v>42</v>
      </c>
      <c r="D26" s="48" t="s">
        <v>47</v>
      </c>
      <c r="E26" s="49" t="s">
        <v>38</v>
      </c>
      <c r="F26" s="44">
        <v>3</v>
      </c>
      <c r="G26" s="45">
        <v>1</v>
      </c>
      <c r="H26" s="50">
        <v>1800</v>
      </c>
      <c r="I26" s="46">
        <f>F26*G26*H26</f>
        <v>5400</v>
      </c>
    </row>
    <row r="27" spans="2:19" ht="22.5" customHeight="1" x14ac:dyDescent="0.4">
      <c r="B27" s="89"/>
      <c r="C27" s="47" t="s">
        <v>36</v>
      </c>
      <c r="D27" s="48" t="s">
        <v>29</v>
      </c>
      <c r="E27" s="49" t="s">
        <v>49</v>
      </c>
      <c r="F27" s="44">
        <v>3</v>
      </c>
      <c r="G27" s="45">
        <v>1</v>
      </c>
      <c r="H27" s="50">
        <v>3000</v>
      </c>
      <c r="I27" s="46">
        <f>F27*G27*H27</f>
        <v>9000</v>
      </c>
    </row>
    <row r="28" spans="2:19" ht="22.5" customHeight="1" x14ac:dyDescent="0.4">
      <c r="B28" s="89"/>
      <c r="C28" s="47" t="s">
        <v>68</v>
      </c>
      <c r="D28" s="48" t="s">
        <v>67</v>
      </c>
      <c r="E28" s="49" t="s">
        <v>38</v>
      </c>
      <c r="F28" s="44">
        <v>3</v>
      </c>
      <c r="G28" s="45">
        <v>1</v>
      </c>
      <c r="H28" s="50">
        <v>1200</v>
      </c>
      <c r="I28" s="46">
        <f>F28*G28*H28</f>
        <v>3600</v>
      </c>
    </row>
    <row r="29" spans="2:19" ht="22.5" customHeight="1" x14ac:dyDescent="0.4">
      <c r="B29" s="90"/>
      <c r="C29" s="47" t="s">
        <v>30</v>
      </c>
      <c r="D29" s="48" t="s">
        <v>31</v>
      </c>
      <c r="E29" s="49" t="s">
        <v>38</v>
      </c>
      <c r="F29" s="44">
        <v>3</v>
      </c>
      <c r="G29" s="45">
        <v>1</v>
      </c>
      <c r="H29" s="50">
        <v>800</v>
      </c>
      <c r="I29" s="46">
        <f>F29*G29*H29</f>
        <v>2400</v>
      </c>
    </row>
    <row r="30" spans="2:19" s="28" customFormat="1" ht="23.25" customHeight="1" x14ac:dyDescent="0.4">
      <c r="B30" s="82" t="s">
        <v>13</v>
      </c>
      <c r="C30" s="83"/>
      <c r="D30" s="83"/>
      <c r="E30" s="83"/>
      <c r="F30" s="83"/>
      <c r="G30" s="83"/>
      <c r="H30" s="84"/>
      <c r="I30" s="77">
        <f>I20+I21+I22+I23+I25+I26+I27+I28+I29</f>
        <v>32500</v>
      </c>
    </row>
    <row r="31" spans="2:19" ht="22.5" customHeight="1" x14ac:dyDescent="0.4">
      <c r="B31" s="66"/>
      <c r="C31" s="67"/>
      <c r="D31" s="71"/>
      <c r="E31" s="68"/>
      <c r="F31" s="72"/>
      <c r="G31" s="69"/>
      <c r="H31" s="73"/>
      <c r="I31" s="46"/>
    </row>
    <row r="32" spans="2:19" ht="15.75" customHeight="1" x14ac:dyDescent="0.4">
      <c r="B32" s="11">
        <v>3</v>
      </c>
      <c r="C32" s="12" t="s">
        <v>33</v>
      </c>
      <c r="D32" s="12"/>
      <c r="E32" s="12"/>
      <c r="F32" s="13"/>
      <c r="G32" s="13"/>
      <c r="H32" s="14"/>
      <c r="I32" s="15"/>
    </row>
    <row r="33" spans="2:9" ht="26.25" customHeight="1" x14ac:dyDescent="0.4">
      <c r="B33" s="91"/>
      <c r="C33" s="47" t="s">
        <v>52</v>
      </c>
      <c r="D33" s="48" t="s">
        <v>53</v>
      </c>
      <c r="E33" s="49" t="s">
        <v>17</v>
      </c>
      <c r="F33" s="44">
        <v>1</v>
      </c>
      <c r="G33" s="45">
        <v>1</v>
      </c>
      <c r="H33" s="50">
        <v>2000</v>
      </c>
      <c r="I33" s="46">
        <f>F33*G33*H33</f>
        <v>2000</v>
      </c>
    </row>
    <row r="34" spans="2:9" ht="26.25" customHeight="1" x14ac:dyDescent="0.4">
      <c r="B34" s="92"/>
      <c r="C34" s="47" t="s">
        <v>34</v>
      </c>
      <c r="D34" s="48" t="s">
        <v>40</v>
      </c>
      <c r="E34" s="49" t="s">
        <v>39</v>
      </c>
      <c r="F34" s="44">
        <v>10</v>
      </c>
      <c r="G34" s="45">
        <v>1</v>
      </c>
      <c r="H34" s="50">
        <v>150</v>
      </c>
      <c r="I34" s="46">
        <f>F34*G34*H34</f>
        <v>1500</v>
      </c>
    </row>
    <row r="35" spans="2:9" s="28" customFormat="1" ht="21" customHeight="1" x14ac:dyDescent="0.4">
      <c r="B35" s="82" t="s">
        <v>13</v>
      </c>
      <c r="C35" s="83"/>
      <c r="D35" s="83"/>
      <c r="E35" s="83"/>
      <c r="F35" s="83"/>
      <c r="G35" s="83"/>
      <c r="H35" s="84"/>
      <c r="I35" s="77">
        <f>SUM(I33:I34)</f>
        <v>3500</v>
      </c>
    </row>
    <row r="36" spans="2:9" ht="15.75" customHeight="1" x14ac:dyDescent="0.4">
      <c r="B36" s="11">
        <v>4</v>
      </c>
      <c r="C36" s="12" t="s">
        <v>56</v>
      </c>
      <c r="D36" s="12"/>
      <c r="E36" s="12"/>
      <c r="F36" s="13"/>
      <c r="G36" s="13"/>
      <c r="H36" s="14"/>
      <c r="I36" s="15"/>
    </row>
    <row r="37" spans="2:9" ht="26.25" customHeight="1" x14ac:dyDescent="0.4">
      <c r="B37" s="91"/>
      <c r="C37" s="47" t="s">
        <v>57</v>
      </c>
      <c r="D37" s="48" t="s">
        <v>65</v>
      </c>
      <c r="E37" s="49" t="s">
        <v>59</v>
      </c>
      <c r="F37" s="44">
        <v>5</v>
      </c>
      <c r="G37" s="45">
        <v>1</v>
      </c>
      <c r="H37" s="50">
        <v>80</v>
      </c>
      <c r="I37" s="46">
        <f>F37*G37*H37</f>
        <v>400</v>
      </c>
    </row>
    <row r="38" spans="2:9" ht="26.25" customHeight="1" x14ac:dyDescent="0.4">
      <c r="B38" s="92"/>
      <c r="C38" s="47" t="s">
        <v>58</v>
      </c>
      <c r="D38" s="48" t="s">
        <v>66</v>
      </c>
      <c r="E38" s="49" t="s">
        <v>59</v>
      </c>
      <c r="F38" s="44">
        <v>5</v>
      </c>
      <c r="G38" s="45">
        <v>1</v>
      </c>
      <c r="H38" s="50">
        <v>100</v>
      </c>
      <c r="I38" s="46">
        <f>F38*G38*H38</f>
        <v>500</v>
      </c>
    </row>
    <row r="39" spans="2:9" s="28" customFormat="1" ht="21" customHeight="1" x14ac:dyDescent="0.4">
      <c r="B39" s="82" t="s">
        <v>13</v>
      </c>
      <c r="C39" s="83"/>
      <c r="D39" s="83"/>
      <c r="E39" s="83"/>
      <c r="F39" s="83"/>
      <c r="G39" s="83"/>
      <c r="H39" s="84"/>
      <c r="I39" s="77">
        <f>SUM(I37:I38)</f>
        <v>900</v>
      </c>
    </row>
    <row r="40" spans="2:9" ht="15.75" customHeight="1" x14ac:dyDescent="0.4">
      <c r="B40" s="11">
        <v>5</v>
      </c>
      <c r="C40" s="12" t="s">
        <v>61</v>
      </c>
      <c r="D40" s="12"/>
      <c r="E40" s="12"/>
      <c r="F40" s="13"/>
      <c r="G40" s="13"/>
      <c r="H40" s="14"/>
      <c r="I40" s="15"/>
    </row>
    <row r="41" spans="2:9" ht="26.25" customHeight="1" x14ac:dyDescent="0.4">
      <c r="B41" s="75"/>
      <c r="C41" s="47" t="s">
        <v>60</v>
      </c>
      <c r="D41" s="48" t="s">
        <v>64</v>
      </c>
      <c r="E41" s="49" t="s">
        <v>59</v>
      </c>
      <c r="F41" s="44">
        <v>1</v>
      </c>
      <c r="G41" s="45">
        <v>1</v>
      </c>
      <c r="H41" s="50">
        <v>6000</v>
      </c>
      <c r="I41" s="46">
        <f>F41*G41*H41</f>
        <v>6000</v>
      </c>
    </row>
    <row r="42" spans="2:9" s="28" customFormat="1" ht="22.5" customHeight="1" x14ac:dyDescent="0.4">
      <c r="B42" s="82" t="s">
        <v>13</v>
      </c>
      <c r="C42" s="83"/>
      <c r="D42" s="83"/>
      <c r="E42" s="83"/>
      <c r="F42" s="83"/>
      <c r="G42" s="83"/>
      <c r="H42" s="84"/>
      <c r="I42" s="77">
        <f>I41</f>
        <v>6000</v>
      </c>
    </row>
    <row r="43" spans="2:9" ht="15" customHeight="1" x14ac:dyDescent="0.4">
      <c r="B43" s="21">
        <v>6</v>
      </c>
      <c r="C43" s="16" t="s">
        <v>14</v>
      </c>
      <c r="D43" s="17">
        <v>0.06</v>
      </c>
      <c r="E43" s="16"/>
      <c r="F43" s="18"/>
      <c r="G43" s="18"/>
      <c r="H43" s="19"/>
      <c r="I43" s="20"/>
    </row>
    <row r="44" spans="2:9" s="28" customFormat="1" ht="21" customHeight="1" x14ac:dyDescent="0.4">
      <c r="B44" s="82" t="s">
        <v>15</v>
      </c>
      <c r="C44" s="83"/>
      <c r="D44" s="83"/>
      <c r="E44" s="83"/>
      <c r="F44" s="83"/>
      <c r="G44" s="83"/>
      <c r="H44" s="84"/>
      <c r="I44" s="77">
        <f>(I42+I39+I35+I30+I17)*0.06</f>
        <v>2634</v>
      </c>
    </row>
    <row r="45" spans="2:9" ht="13.2" customHeight="1" x14ac:dyDescent="0.4">
      <c r="B45" s="85"/>
      <c r="C45" s="86"/>
      <c r="D45" s="86"/>
      <c r="E45" s="86"/>
      <c r="F45" s="86"/>
      <c r="G45" s="86"/>
      <c r="H45" s="86"/>
      <c r="I45" s="87"/>
    </row>
    <row r="46" spans="2:9" s="28" customFormat="1" ht="20.399999999999999" customHeight="1" x14ac:dyDescent="0.4">
      <c r="B46" s="81" t="s">
        <v>19</v>
      </c>
      <c r="C46" s="81"/>
      <c r="D46" s="81"/>
      <c r="E46" s="81"/>
      <c r="F46" s="81"/>
      <c r="G46" s="81"/>
      <c r="H46" s="81"/>
      <c r="I46" s="76">
        <f>I44+I42+I35+I30+I17+I39</f>
        <v>46534</v>
      </c>
    </row>
    <row r="49" spans="6:6" x14ac:dyDescent="0.4">
      <c r="F49" s="2"/>
    </row>
    <row r="50" spans="6:6" x14ac:dyDescent="0.4">
      <c r="F50" s="2"/>
    </row>
  </sheetData>
  <mergeCells count="15">
    <mergeCell ref="B11:C11"/>
    <mergeCell ref="B2:E2"/>
    <mergeCell ref="C14:D14"/>
    <mergeCell ref="B46:H46"/>
    <mergeCell ref="B17:H17"/>
    <mergeCell ref="B35:H35"/>
    <mergeCell ref="B42:H42"/>
    <mergeCell ref="B44:H44"/>
    <mergeCell ref="B45:I45"/>
    <mergeCell ref="B20:B23"/>
    <mergeCell ref="B25:B29"/>
    <mergeCell ref="B30:H30"/>
    <mergeCell ref="B33:B34"/>
    <mergeCell ref="B37:B38"/>
    <mergeCell ref="B39:H39"/>
  </mergeCells>
  <phoneticPr fontId="2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客户部何文青</dc:creator>
  <cp:lastModifiedBy>刘阳</cp:lastModifiedBy>
  <cp:lastPrinted>2021-08-23T08:23:58Z</cp:lastPrinted>
  <dcterms:created xsi:type="dcterms:W3CDTF">2020-12-15T09:48:35Z</dcterms:created>
  <dcterms:modified xsi:type="dcterms:W3CDTF">2021-09-07T03:00:09Z</dcterms:modified>
</cp:coreProperties>
</file>