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公信贸易-威利坦\月历和卡片\报价\"/>
    </mc:Choice>
  </mc:AlternateContent>
  <bookViews>
    <workbookView xWindow="0" yWindow="0" windowWidth="19200" windowHeight="729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H20" i="5" l="1"/>
  <c r="H21" i="5"/>
  <c r="H22" i="5"/>
  <c r="C6" i="5"/>
  <c r="B6" i="5"/>
  <c r="H23" i="5"/>
  <c r="H25" i="5"/>
  <c r="H27" i="5"/>
  <c r="H17" i="5"/>
  <c r="H15" i="5"/>
  <c r="H13" i="5"/>
  <c r="H16" i="5"/>
  <c r="B5" i="5"/>
  <c r="H14" i="5"/>
  <c r="H12" i="5"/>
  <c r="B7" i="5"/>
  <c r="H18" i="5"/>
  <c r="C7" i="5"/>
  <c r="C5" i="5"/>
  <c r="C8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<sst xmlns="http://schemas.openxmlformats.org/spreadsheetml/2006/main" count="51" uniqueCount="43">
  <si>
    <t>上海麦田公共关系咨询有限公司</t>
  </si>
  <si>
    <t>Item</t>
  </si>
  <si>
    <t>Descripation描述</t>
  </si>
  <si>
    <t>Quotation
报价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</si>
  <si>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</si>
  <si>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</si>
  <si>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</si>
  <si>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</si>
  <si>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</si>
  <si>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</si>
  <si>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</si>
  <si>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</si>
  <si>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</si>
  <si>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</si>
  <si>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</si>
  <si>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</si>
  <si>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r>
      <t>1-</t>
    </r>
    <r>
      <rPr>
        <sz val="12"/>
        <rFont val="微软雅黑"/>
        <family val="2"/>
        <charset val="134"/>
      </rPr>
      <t>1</t>
    </r>
    <phoneticPr fontId="23" type="noConversion"/>
  </si>
  <si>
    <r>
      <t>1-</t>
    </r>
    <r>
      <rPr>
        <sz val="12"/>
        <rFont val="微软雅黑"/>
        <family val="2"/>
        <charset val="134"/>
      </rPr>
      <t>2</t>
    </r>
    <phoneticPr fontId="23" type="noConversion"/>
  </si>
  <si>
    <t>设计</t>
    <phoneticPr fontId="23" type="noConversion"/>
  </si>
  <si>
    <t>月历</t>
    <phoneticPr fontId="23" type="noConversion"/>
  </si>
  <si>
    <t>内容编辑</t>
    <phoneticPr fontId="23" type="noConversion"/>
  </si>
  <si>
    <t>工时</t>
    <phoneticPr fontId="23" type="noConversion"/>
  </si>
  <si>
    <t>张</t>
    <phoneticPr fontId="23" type="noConversion"/>
  </si>
  <si>
    <t>卡片</t>
    <phoneticPr fontId="23" type="noConversion"/>
  </si>
  <si>
    <t>报价单明细表 Quotation Breakdown</t>
    <phoneticPr fontId="23" type="noConversion"/>
  </si>
  <si>
    <t>威利坦与迈之灵对比卡片内容制作</t>
    <phoneticPr fontId="23" type="noConversion"/>
  </si>
  <si>
    <t>封面设计</t>
    <phoneticPr fontId="23" type="noConversion"/>
  </si>
  <si>
    <t>张</t>
    <phoneticPr fontId="23" type="noConversion"/>
  </si>
  <si>
    <t>排版、美化等</t>
    <phoneticPr fontId="23" type="noConversion"/>
  </si>
  <si>
    <t>已有KV进行延展设计</t>
    <phoneticPr fontId="23" type="noConversion"/>
  </si>
  <si>
    <t>威利坦月历及卡片设计-报价单</t>
    <phoneticPr fontId="23" type="noConversion"/>
  </si>
  <si>
    <t>内页设计，尺寸15.5*21*7cm 横版</t>
    <phoneticPr fontId="23" type="noConversion"/>
  </si>
  <si>
    <t>2</t>
    <phoneticPr fontId="23" type="noConversion"/>
  </si>
  <si>
    <t>线下制作</t>
    <phoneticPr fontId="23" type="noConversion"/>
  </si>
  <si>
    <t>卡片线下制作</t>
    <phoneticPr fontId="23" type="noConversion"/>
  </si>
  <si>
    <r>
      <t>1-</t>
    </r>
    <r>
      <rPr>
        <sz val="12"/>
        <rFont val="微软雅黑"/>
        <family val="2"/>
        <charset val="134"/>
      </rPr>
      <t>2</t>
    </r>
    <phoneticPr fontId="23" type="noConversion"/>
  </si>
  <si>
    <t>运输费用</t>
    <phoneticPr fontId="23" type="noConversion"/>
  </si>
  <si>
    <t>500份卡片一次性运输</t>
    <phoneticPr fontId="23" type="noConversion"/>
  </si>
  <si>
    <t>份</t>
    <phoneticPr fontId="23" type="noConversion"/>
  </si>
  <si>
    <t>2</t>
    <phoneticPr fontId="23" type="noConversion"/>
  </si>
  <si>
    <t>3</t>
    <phoneticPr fontId="23" type="noConversion"/>
  </si>
  <si>
    <t>材质、样式如图所示</t>
    <phoneticPr fontId="23" type="noConversion"/>
  </si>
  <si>
    <t>卡片线下制作，共500份，尺寸为105*147mm，材质为300克双铜纸双面打印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</si>
</sst>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0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20"/>
      <name val="微软雅黑"/>
      <family val="2"/>
      <charset val="134"/>
    </font>
    <font>
      <sz val="11"/>
      <color rgb="FF9C0006"/>
      <name val="宋体"/>
      <family val="2"/>
      <charset val="134"/>
      <scheme val="minor"/>
    </font>
    <font>
      <sz val="1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10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28" fillId="11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/>
    <xf numFmtId="180" fontId="10" fillId="0" borderId="5" xfId="0" applyNumberFormat="1" applyFont="1" applyFill="1" applyBorder="1" applyAlignment="1"/>
    <xf numFmtId="0" fontId="24" fillId="0" borderId="3" xfId="0" applyFont="1" applyFill="1" applyBorder="1" applyAlignment="1">
      <alignment horizontal="center" wrapText="1"/>
    </xf>
    <xf numFmtId="0" fontId="25" fillId="0" borderId="0" xfId="0" applyFont="1" applyAlignment="1">
      <alignment horizontal="right" wrapText="1"/>
    </xf>
    <xf numFmtId="0" fontId="26" fillId="5" borderId="2" xfId="0" applyFont="1" applyFill="1" applyBorder="1" applyAlignment="1">
      <alignment horizontal="left"/>
    </xf>
    <xf numFmtId="0" fontId="25" fillId="0" borderId="4" xfId="0" applyFont="1" applyFill="1" applyBorder="1" applyAlignment="1">
      <alignment vertical="center" wrapText="1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8" fillId="0" borderId="0" xfId="22" applyFill="1" applyAlignment="1"/>
    <xf numFmtId="0" fontId="1" fillId="0" borderId="4" xfId="0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Border="1" applyAlignment="1"/>
    <xf numFmtId="0" fontId="6" fillId="5" borderId="2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9" fillId="0" borderId="11" xfId="0" applyFont="1" applyBorder="1" applyAlignment="1">
      <alignment vertical="top" wrapText="1"/>
    </xf>
    <xf numFmtId="0" fontId="1" fillId="0" borderId="0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14" xfId="0" applyFont="1" applyBorder="1"/>
    <xf numFmtId="0" fontId="2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" xfId="22" builtinId="27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742951</xdr:colOff>
      <xdr:row>18</xdr:row>
      <xdr:rowOff>19050</xdr:rowOff>
    </xdr:from>
    <xdr:to>
      <xdr:col>10</xdr:col>
      <xdr:colOff>381000</xdr:colOff>
      <xdr:row>24</xdr:row>
      <xdr:rowOff>2080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1" y="4867275"/>
          <a:ext cx="1085849" cy="1526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7"/>
  <sheetViews>
    <sheetView showGridLines="0" tabSelected="1" topLeftCell="A13" zoomScaleNormal="100" workbookViewId="0">
      <selection activeCell="J28" sqref="J28"/>
    </sheetView>
  </sheetViews>
  <sheetFormatPr defaultColWidth="9" defaultRowHeight="16.5"/>
  <cols>
    <col min="1" max="1" width="6.33203125" style="2" customWidth="1"/>
    <col min="2" max="2" width="27.58203125" style="1" customWidth="1"/>
    <col min="3" max="3" width="44.58203125" style="3" customWidth="1"/>
    <col min="4" max="4" width="8.33203125" style="1" customWidth="1"/>
    <col min="5" max="5" width="5.83203125" style="4" customWidth="1"/>
    <col min="6" max="6" width="6.25" style="4" customWidth="1"/>
    <col min="7" max="7" width="6.33203125" style="4" customWidth="1"/>
    <col min="8" max="8" width="12.5" style="5" customWidth="1"/>
    <col min="9" max="9" width="10" style="1" customWidth="1"/>
    <col min="10" max="16384" width="9" style="1"/>
  </cols>
  <sheetData>
    <row r="2" spans="1:8" ht="27.5">
      <c r="A2" s="63" t="s">
        <v>30</v>
      </c>
      <c r="B2" s="63"/>
      <c r="C2" s="63"/>
      <c r="D2" s="6"/>
      <c r="E2" s="6"/>
      <c r="G2" s="1"/>
    </row>
    <row r="3" spans="1:8" ht="33">
      <c r="A3" s="7"/>
      <c r="B3" s="42" t="s">
        <v>15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B11</f>
        <v>设计</v>
      </c>
      <c r="C5" s="17">
        <f>H18</f>
        <v>33400</v>
      </c>
      <c r="D5" s="18"/>
      <c r="G5" s="1"/>
    </row>
    <row r="6" spans="1:8">
      <c r="A6" s="15" t="s">
        <v>39</v>
      </c>
      <c r="B6" s="16" t="str">
        <f>B19</f>
        <v>线下制作</v>
      </c>
      <c r="C6" s="17">
        <f>H22</f>
        <v>850</v>
      </c>
      <c r="D6" s="18"/>
      <c r="G6" s="1"/>
    </row>
    <row r="7" spans="1:8">
      <c r="A7" s="15" t="s">
        <v>40</v>
      </c>
      <c r="B7" s="16" t="str">
        <f>B24</f>
        <v>税 Tax</v>
      </c>
      <c r="C7" s="17">
        <f>H25</f>
        <v>2055</v>
      </c>
      <c r="D7" s="12"/>
      <c r="E7" s="13"/>
      <c r="F7" s="13"/>
      <c r="G7" s="1"/>
    </row>
    <row r="8" spans="1:8">
      <c r="A8" s="19"/>
      <c r="B8" s="20" t="s">
        <v>4</v>
      </c>
      <c r="C8" s="21">
        <f>H27</f>
        <v>36305</v>
      </c>
      <c r="D8" s="12"/>
      <c r="E8" s="13"/>
      <c r="F8" s="13"/>
      <c r="G8" s="1"/>
    </row>
    <row r="9" spans="1:8" ht="45" customHeight="1">
      <c r="A9" s="22"/>
      <c r="B9" s="41" t="s">
        <v>24</v>
      </c>
      <c r="C9" s="23"/>
      <c r="D9" s="12"/>
      <c r="E9" s="13"/>
      <c r="F9" s="13"/>
      <c r="G9" s="1"/>
      <c r="H9" s="35"/>
    </row>
    <row r="10" spans="1:8" ht="33">
      <c r="A10" s="24" t="s">
        <v>5</v>
      </c>
      <c r="B10" s="25" t="s">
        <v>6</v>
      </c>
      <c r="C10" s="25"/>
      <c r="D10" s="26" t="s">
        <v>7</v>
      </c>
      <c r="E10" s="26" t="s">
        <v>8</v>
      </c>
      <c r="F10" s="27" t="s">
        <v>9</v>
      </c>
      <c r="G10" s="27" t="s">
        <v>10</v>
      </c>
      <c r="H10" s="36" t="s">
        <v>11</v>
      </c>
    </row>
    <row r="11" spans="1:8">
      <c r="A11" s="28">
        <v>1</v>
      </c>
      <c r="B11" s="43" t="s">
        <v>18</v>
      </c>
      <c r="C11" s="29"/>
      <c r="D11" s="29"/>
      <c r="E11" s="30"/>
      <c r="F11" s="31"/>
      <c r="G11" s="31"/>
      <c r="H11" s="37"/>
    </row>
    <row r="12" spans="1:8">
      <c r="A12" s="68" t="s">
        <v>16</v>
      </c>
      <c r="B12" s="71" t="s">
        <v>23</v>
      </c>
      <c r="C12" s="44" t="s">
        <v>25</v>
      </c>
      <c r="D12" s="45" t="s">
        <v>21</v>
      </c>
      <c r="E12" s="32">
        <v>1</v>
      </c>
      <c r="F12" s="33">
        <v>4</v>
      </c>
      <c r="G12" s="32">
        <v>400</v>
      </c>
      <c r="H12" s="38">
        <f t="shared" ref="H12:H15" si="0">G12*E12*F12</f>
        <v>1600</v>
      </c>
    </row>
    <row r="13" spans="1:8">
      <c r="A13" s="70"/>
      <c r="B13" s="73"/>
      <c r="C13" s="44" t="s">
        <v>29</v>
      </c>
      <c r="D13" s="45" t="s">
        <v>21</v>
      </c>
      <c r="E13" s="32">
        <v>1</v>
      </c>
      <c r="F13" s="33">
        <v>8</v>
      </c>
      <c r="G13" s="32">
        <v>600</v>
      </c>
      <c r="H13" s="38">
        <f t="shared" ref="H13" si="1">G13*E13*F13</f>
        <v>4800</v>
      </c>
    </row>
    <row r="14" spans="1:8">
      <c r="A14" s="68" t="s">
        <v>17</v>
      </c>
      <c r="B14" s="71" t="s">
        <v>19</v>
      </c>
      <c r="C14" s="44" t="s">
        <v>20</v>
      </c>
      <c r="D14" s="45" t="s">
        <v>22</v>
      </c>
      <c r="E14" s="32">
        <v>1</v>
      </c>
      <c r="F14" s="33">
        <v>12</v>
      </c>
      <c r="G14" s="32">
        <v>800</v>
      </c>
      <c r="H14" s="38">
        <f t="shared" si="0"/>
        <v>9600</v>
      </c>
    </row>
    <row r="15" spans="1:8">
      <c r="A15" s="69"/>
      <c r="B15" s="72"/>
      <c r="C15" s="44" t="s">
        <v>26</v>
      </c>
      <c r="D15" s="45" t="s">
        <v>27</v>
      </c>
      <c r="E15" s="32">
        <v>1</v>
      </c>
      <c r="F15" s="33">
        <v>1</v>
      </c>
      <c r="G15" s="32">
        <v>3000</v>
      </c>
      <c r="H15" s="38">
        <f t="shared" si="0"/>
        <v>3000</v>
      </c>
    </row>
    <row r="16" spans="1:8">
      <c r="A16" s="69"/>
      <c r="B16" s="72"/>
      <c r="C16" s="44" t="s">
        <v>31</v>
      </c>
      <c r="D16" s="45" t="s">
        <v>22</v>
      </c>
      <c r="E16" s="32">
        <v>1</v>
      </c>
      <c r="F16" s="33">
        <v>12</v>
      </c>
      <c r="G16" s="32">
        <v>800</v>
      </c>
      <c r="H16" s="38">
        <f t="shared" ref="H16" si="2">G16*E16*F16</f>
        <v>9600</v>
      </c>
    </row>
    <row r="17" spans="1:14">
      <c r="A17" s="70"/>
      <c r="B17" s="73"/>
      <c r="C17" s="44" t="s">
        <v>28</v>
      </c>
      <c r="D17" s="45" t="s">
        <v>22</v>
      </c>
      <c r="E17" s="32">
        <v>1</v>
      </c>
      <c r="F17" s="33">
        <v>12</v>
      </c>
      <c r="G17" s="32">
        <v>400</v>
      </c>
      <c r="H17" s="38">
        <f t="shared" ref="H17" si="3">G17*E17*F17</f>
        <v>4800</v>
      </c>
    </row>
    <row r="18" spans="1:14">
      <c r="A18" s="64" t="s">
        <v>12</v>
      </c>
      <c r="B18" s="64"/>
      <c r="C18" s="64"/>
      <c r="D18" s="64"/>
      <c r="E18" s="64"/>
      <c r="F18" s="64"/>
      <c r="G18" s="64"/>
      <c r="H18" s="51">
        <f>SUM(H12:H17)</f>
        <v>33400</v>
      </c>
    </row>
    <row r="19" spans="1:14">
      <c r="A19" s="28" t="s">
        <v>32</v>
      </c>
      <c r="B19" s="29" t="s">
        <v>33</v>
      </c>
      <c r="C19" s="29"/>
      <c r="D19" s="29"/>
      <c r="E19" s="30"/>
      <c r="F19" s="31"/>
      <c r="G19" s="31"/>
      <c r="H19" s="37"/>
      <c r="I19" s="53"/>
      <c r="J19" s="54"/>
      <c r="K19" s="55"/>
    </row>
    <row r="20" spans="1:14" ht="33">
      <c r="A20" s="48" t="s">
        <v>16</v>
      </c>
      <c r="B20" s="47" t="s">
        <v>34</v>
      </c>
      <c r="C20" s="47" t="s">
        <v>42</v>
      </c>
      <c r="D20" s="50" t="s">
        <v>38</v>
      </c>
      <c r="E20" s="32">
        <v>1</v>
      </c>
      <c r="F20" s="33">
        <v>500</v>
      </c>
      <c r="G20" s="32">
        <v>1.4</v>
      </c>
      <c r="H20" s="38">
        <f t="shared" ref="H20" si="4">G20*E20*F20</f>
        <v>700</v>
      </c>
      <c r="I20" s="56" t="s">
        <v>41</v>
      </c>
      <c r="J20" s="57"/>
      <c r="K20" s="58"/>
    </row>
    <row r="21" spans="1:14">
      <c r="A21" s="49" t="s">
        <v>35</v>
      </c>
      <c r="B21" s="47" t="s">
        <v>36</v>
      </c>
      <c r="C21" s="47" t="s">
        <v>37</v>
      </c>
      <c r="D21" s="50" t="s">
        <v>38</v>
      </c>
      <c r="E21" s="32">
        <v>1</v>
      </c>
      <c r="F21" s="33">
        <v>1</v>
      </c>
      <c r="G21" s="32">
        <v>150</v>
      </c>
      <c r="H21" s="38">
        <f t="shared" ref="H21" si="5">G21*E21*F21</f>
        <v>150</v>
      </c>
      <c r="I21" s="59"/>
      <c r="J21" s="57"/>
      <c r="K21" s="58"/>
    </row>
    <row r="22" spans="1:14">
      <c r="A22" s="64" t="s">
        <v>12</v>
      </c>
      <c r="B22" s="64"/>
      <c r="C22" s="64"/>
      <c r="D22" s="64"/>
      <c r="E22" s="64"/>
      <c r="F22" s="64"/>
      <c r="G22" s="64"/>
      <c r="H22" s="51">
        <f>SUM(H20:H21)</f>
        <v>850</v>
      </c>
      <c r="I22" s="59"/>
      <c r="J22" s="57"/>
      <c r="K22" s="58"/>
    </row>
    <row r="23" spans="1:14">
      <c r="A23" s="65" t="s">
        <v>12</v>
      </c>
      <c r="B23" s="65"/>
      <c r="C23" s="65"/>
      <c r="D23" s="65"/>
      <c r="E23" s="65"/>
      <c r="F23" s="65"/>
      <c r="G23" s="65"/>
      <c r="H23" s="39">
        <f>H18+H22</f>
        <v>34250</v>
      </c>
      <c r="I23" s="59"/>
      <c r="J23" s="57"/>
      <c r="K23" s="58"/>
    </row>
    <row r="24" spans="1:14">
      <c r="A24" s="52">
        <v>3</v>
      </c>
      <c r="B24" s="29" t="s">
        <v>13</v>
      </c>
      <c r="C24" s="34">
        <v>0.06</v>
      </c>
      <c r="D24" s="29"/>
      <c r="E24" s="30"/>
      <c r="F24" s="31"/>
      <c r="G24" s="31"/>
      <c r="H24" s="37"/>
      <c r="I24" s="60"/>
      <c r="J24" s="61"/>
      <c r="K24" s="62"/>
    </row>
    <row r="25" spans="1:14">
      <c r="A25" s="65" t="s">
        <v>12</v>
      </c>
      <c r="B25" s="65"/>
      <c r="C25" s="65"/>
      <c r="D25" s="65"/>
      <c r="E25" s="65"/>
      <c r="F25" s="65"/>
      <c r="G25" s="65"/>
      <c r="H25" s="39">
        <f>(H23)*C24</f>
        <v>2055</v>
      </c>
    </row>
    <row r="26" spans="1:14">
      <c r="A26" s="66"/>
      <c r="B26" s="66"/>
      <c r="C26" s="66"/>
      <c r="D26" s="66"/>
      <c r="E26" s="66"/>
      <c r="F26" s="66"/>
      <c r="G26" s="66"/>
      <c r="H26" s="66"/>
      <c r="N26" s="46"/>
    </row>
    <row r="27" spans="1:14">
      <c r="A27" s="67" t="s">
        <v>14</v>
      </c>
      <c r="B27" s="67"/>
      <c r="C27" s="67"/>
      <c r="D27" s="67"/>
      <c r="E27" s="67"/>
      <c r="F27" s="67"/>
      <c r="G27" s="67"/>
      <c r="H27" s="40">
        <f>H23+H25</f>
        <v>36305</v>
      </c>
    </row>
  </sheetData>
  <mergeCells count="11">
    <mergeCell ref="A2:C2"/>
    <mergeCell ref="A18:G18"/>
    <mergeCell ref="A25:G25"/>
    <mergeCell ref="A26:H26"/>
    <mergeCell ref="A27:G27"/>
    <mergeCell ref="A14:A17"/>
    <mergeCell ref="B14:B17"/>
    <mergeCell ref="A12:A13"/>
    <mergeCell ref="B12:B13"/>
    <mergeCell ref="A22:G22"/>
    <mergeCell ref="A23:G23"/>
  </mergeCells>
  <phoneticPr fontId="23" type="noConversion"/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2021-10-25T08:55:02Z</cp:lastPrinted>
  <dcterms:created xsi:type="dcterms:W3CDTF">2014-02-12T08:04:00Z</dcterms:created>
  <dcterms:modified xsi:type="dcterms:W3CDTF">2021-10-27T08:07:54Z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