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tamp0" sheetId="3" r:id="rId1"/>
  </sheets>
  <calcPr calcId="144525"/>
</workbook>
</file>

<file path=xl/sharedStrings.xml><?xml version="1.0" encoding="utf-8"?>
<sst xmlns="http://schemas.openxmlformats.org/spreadsheetml/2006/main" count="314" uniqueCount="142">
  <si>
    <r>
      <t>支持项目费用结算单</t>
    </r>
    <r>
      <rPr>
        <sz val="18"/>
        <rFont val="Trebuchet MS"/>
        <charset val="134"/>
      </rPr>
      <t xml:space="preserve">
contribution project cost Settlement sheet</t>
    </r>
  </si>
  <si>
    <t>编号</t>
  </si>
  <si>
    <r>
      <rPr>
        <b/>
        <sz val="11"/>
        <color rgb="FFFFFFFF"/>
        <rFont val="微软雅黑"/>
        <charset val="134"/>
      </rPr>
      <t>费用汇总</t>
    </r>
    <r>
      <rPr>
        <b/>
        <sz val="11"/>
        <color rgb="FFFFFFFF"/>
        <rFont val="Calibri"/>
        <charset val="134"/>
      </rPr>
      <t xml:space="preserve"> (level 1)</t>
    </r>
  </si>
  <si>
    <r>
      <rPr>
        <b/>
        <sz val="11"/>
        <color rgb="FFFFFFFF"/>
        <rFont val="微软雅黑"/>
        <charset val="134"/>
      </rPr>
      <t>费用明细</t>
    </r>
    <r>
      <rPr>
        <b/>
        <sz val="11"/>
        <color rgb="FFFFFFFF"/>
        <rFont val="Calibri"/>
        <charset val="134"/>
      </rPr>
      <t xml:space="preserve"> (Level 2)</t>
    </r>
  </si>
  <si>
    <r>
      <rPr>
        <b/>
        <sz val="11"/>
        <color indexed="9"/>
        <rFont val="Calibri"/>
        <charset val="134"/>
      </rPr>
      <t xml:space="preserve">Unit
</t>
    </r>
    <r>
      <rPr>
        <b/>
        <sz val="11"/>
        <color rgb="FFFFFFFF"/>
        <rFont val="微软雅黑"/>
        <charset val="134"/>
      </rPr>
      <t>单位</t>
    </r>
  </si>
  <si>
    <r>
      <rPr>
        <b/>
        <sz val="11"/>
        <color indexed="9"/>
        <rFont val="Calibri"/>
        <charset val="134"/>
      </rPr>
      <t xml:space="preserve">Unit Price (exclu.TAX)
</t>
    </r>
    <r>
      <rPr>
        <b/>
        <sz val="11"/>
        <color rgb="FFFFFFFF"/>
        <rFont val="微软雅黑"/>
        <charset val="134"/>
      </rPr>
      <t>单价（不含税）</t>
    </r>
  </si>
  <si>
    <r>
      <rPr>
        <b/>
        <sz val="11"/>
        <color indexed="9"/>
        <rFont val="Calibri"/>
        <charset val="134"/>
      </rPr>
      <t xml:space="preserve">QTY
</t>
    </r>
    <r>
      <rPr>
        <b/>
        <sz val="11"/>
        <color rgb="FFFFFFFF"/>
        <rFont val="微软雅黑"/>
        <charset val="134"/>
      </rPr>
      <t>数量</t>
    </r>
  </si>
  <si>
    <r>
      <rPr>
        <b/>
        <sz val="11"/>
        <color indexed="9"/>
        <rFont val="Calibri"/>
        <charset val="134"/>
      </rPr>
      <t xml:space="preserve">Times
</t>
    </r>
    <r>
      <rPr>
        <b/>
        <sz val="11"/>
        <color rgb="FFFFFFFF"/>
        <rFont val="微软雅黑"/>
        <charset val="134"/>
      </rPr>
      <t>次数</t>
    </r>
  </si>
  <si>
    <r>
      <rPr>
        <b/>
        <sz val="11"/>
        <color indexed="9"/>
        <rFont val="Calibri"/>
        <charset val="134"/>
      </rPr>
      <t xml:space="preserve">Total
</t>
    </r>
    <r>
      <rPr>
        <b/>
        <sz val="11"/>
        <color rgb="FFFFFFFF"/>
        <rFont val="微软雅黑"/>
        <charset val="134"/>
      </rPr>
      <t>总价</t>
    </r>
  </si>
  <si>
    <r>
      <rPr>
        <b/>
        <sz val="11"/>
        <color indexed="9"/>
        <rFont val="Calibri"/>
        <charset val="134"/>
      </rPr>
      <t xml:space="preserve">Remark
</t>
    </r>
    <r>
      <rPr>
        <b/>
        <sz val="11"/>
        <color rgb="FFFFFFFF"/>
        <rFont val="微软雅黑"/>
        <charset val="134"/>
      </rPr>
      <t>备注</t>
    </r>
  </si>
  <si>
    <t>1-1</t>
  </si>
  <si>
    <t>交通费</t>
  </si>
  <si>
    <t>机票</t>
  </si>
  <si>
    <t>人/往返</t>
  </si>
  <si>
    <t/>
  </si>
  <si>
    <t>Sub-total</t>
  </si>
  <si>
    <t>2-1</t>
  </si>
  <si>
    <t>住宿费</t>
  </si>
  <si>
    <t>住宿</t>
  </si>
  <si>
    <t>人/天</t>
  </si>
  <si>
    <t>500.00</t>
  </si>
  <si>
    <t>2</t>
  </si>
  <si>
    <t>3</t>
  </si>
  <si>
    <t>3-1</t>
  </si>
  <si>
    <t>餐费</t>
  </si>
  <si>
    <t>执行人员餐费</t>
  </si>
  <si>
    <t>人/次</t>
  </si>
  <si>
    <t>25.00</t>
  </si>
  <si>
    <t>18</t>
  </si>
  <si>
    <t>4-1</t>
  </si>
  <si>
    <t>物料</t>
  </si>
  <si>
    <t>延展设计：车贴设计，修改，完稿 现场展示物按原来设计进行调整</t>
  </si>
  <si>
    <t>场</t>
  </si>
  <si>
    <t>4-2</t>
  </si>
  <si>
    <t>门型展架：0.8M*1.8M，高清画面，1个筛查流程，1个防疫，1个肺小结节科普，1个AI，1个患教</t>
  </si>
  <si>
    <t>个</t>
  </si>
  <si>
    <t>4-3</t>
  </si>
  <si>
    <t>帐篷：3*3米，3个</t>
  </si>
  <si>
    <t>4-4</t>
  </si>
  <si>
    <t>海报</t>
  </si>
  <si>
    <t>张</t>
  </si>
  <si>
    <t>4-5</t>
  </si>
  <si>
    <t>横幅</t>
  </si>
  <si>
    <t>条</t>
  </si>
  <si>
    <t>4-6</t>
  </si>
  <si>
    <t>台卡</t>
  </si>
  <si>
    <t>4-7</t>
  </si>
  <si>
    <t>排号小纸贴</t>
  </si>
  <si>
    <t>4-8</t>
  </si>
  <si>
    <t>报告打印纸：A4，一包500张，预计1天使用1包，报告打印</t>
  </si>
  <si>
    <t>4-9</t>
  </si>
  <si>
    <t>打印知情同意书</t>
  </si>
  <si>
    <t>4-10</t>
  </si>
  <si>
    <t>一次性医护口罩</t>
  </si>
  <si>
    <t>盒</t>
  </si>
  <si>
    <t>4-11</t>
  </si>
  <si>
    <t>一次性医用床单：一次性医用床单，提供患者上CT机检查使用，50张/包，一天2包</t>
  </si>
  <si>
    <t>包</t>
  </si>
  <si>
    <t>4-12</t>
  </si>
  <si>
    <t>医用免洗洗手液：75%酒精免洗洗手液凝胶速干型，500ml/瓶，一天2瓶</t>
  </si>
  <si>
    <t>瓶</t>
  </si>
  <si>
    <t>4-13</t>
  </si>
  <si>
    <t>大巴CT车车贴制作</t>
  </si>
  <si>
    <t>平方米</t>
  </si>
  <si>
    <t>4-14</t>
  </si>
  <si>
    <t>项目整体运输费用：包括所有执行物料的运输</t>
  </si>
  <si>
    <t>项</t>
  </si>
  <si>
    <t>4-15</t>
  </si>
  <si>
    <t>车贴工人，6工</t>
  </si>
  <si>
    <t>4-16</t>
  </si>
  <si>
    <t>舞台背景板</t>
  </si>
  <si>
    <t>4-17</t>
  </si>
  <si>
    <t>舞台：10M*3M*0.2M</t>
  </si>
  <si>
    <t>平方</t>
  </si>
  <si>
    <t>4-18</t>
  </si>
  <si>
    <t>舞台区地毯</t>
  </si>
  <si>
    <t>4-19</t>
  </si>
  <si>
    <t>门型展架：日程、指示和其他</t>
  </si>
  <si>
    <t>4-20</t>
  </si>
  <si>
    <t>音响设备</t>
  </si>
  <si>
    <t>4-21</t>
  </si>
  <si>
    <t>32路数字调音台</t>
  </si>
  <si>
    <t>个/天</t>
  </si>
  <si>
    <t>4-22</t>
  </si>
  <si>
    <t>4-23</t>
  </si>
  <si>
    <t>剪彩套装：绣球、剪刀、拖盘等</t>
  </si>
  <si>
    <t>套</t>
  </si>
  <si>
    <t>4-24</t>
  </si>
  <si>
    <t>物料运输</t>
  </si>
  <si>
    <t>次</t>
  </si>
  <si>
    <t>5-1</t>
  </si>
  <si>
    <t>系统平台</t>
  </si>
  <si>
    <t>手机验证短信、预约提醒短信：服务包包括短信接口开发、签名管理、40000条短信推送</t>
  </si>
  <si>
    <t>1000.00</t>
  </si>
  <si>
    <t>1</t>
  </si>
  <si>
    <t>5-2</t>
  </si>
  <si>
    <t>预约平台使用：1个月</t>
  </si>
  <si>
    <t>月</t>
  </si>
  <si>
    <t>30000.00</t>
  </si>
  <si>
    <t>5-3</t>
  </si>
  <si>
    <t>H5数据存储，按1年3万数据量</t>
  </si>
  <si>
    <t>5000.00</t>
  </si>
  <si>
    <t>6-1</t>
  </si>
  <si>
    <t>数据调研</t>
  </si>
  <si>
    <t>高级项目经理，负责数据查询、统计录入、报告撰写</t>
  </si>
  <si>
    <t>小时</t>
  </si>
  <si>
    <t>13.00</t>
  </si>
  <si>
    <t>240</t>
  </si>
  <si>
    <r>
      <rPr>
        <sz val="11"/>
        <color theme="1"/>
        <rFont val="等线"/>
        <charset val="134"/>
        <scheme val="minor"/>
      </rPr>
      <t>7-</t>
    </r>
    <r>
      <rPr>
        <sz val="11"/>
        <color theme="1"/>
        <rFont val="等线"/>
        <charset val="134"/>
        <scheme val="minor"/>
      </rPr>
      <t>1</t>
    </r>
  </si>
  <si>
    <t>供应商人员服务费</t>
  </si>
  <si>
    <t>调音师</t>
  </si>
  <si>
    <t>1500.00</t>
  </si>
  <si>
    <r>
      <rPr>
        <sz val="11"/>
        <color theme="1"/>
        <rFont val="等线"/>
        <charset val="134"/>
        <scheme val="minor"/>
      </rPr>
      <t>7-</t>
    </r>
    <r>
      <rPr>
        <sz val="11"/>
        <color theme="1"/>
        <rFont val="等线"/>
        <charset val="134"/>
        <scheme val="minor"/>
      </rPr>
      <t>2</t>
    </r>
  </si>
  <si>
    <t>高级摄影师</t>
  </si>
  <si>
    <t>2000.00</t>
  </si>
  <si>
    <r>
      <rPr>
        <sz val="11"/>
        <color theme="1"/>
        <rFont val="等线"/>
        <charset val="134"/>
        <scheme val="minor"/>
      </rPr>
      <t>7-</t>
    </r>
    <r>
      <rPr>
        <sz val="11"/>
        <color theme="1"/>
        <rFont val="等线"/>
        <charset val="134"/>
        <scheme val="minor"/>
      </rPr>
      <t>3</t>
    </r>
  </si>
  <si>
    <t>高级摄像师</t>
  </si>
  <si>
    <r>
      <rPr>
        <sz val="11"/>
        <color theme="1"/>
        <rFont val="等线"/>
        <charset val="134"/>
        <scheme val="minor"/>
      </rPr>
      <t>7-</t>
    </r>
    <r>
      <rPr>
        <sz val="11"/>
        <color theme="1"/>
        <rFont val="等线"/>
        <charset val="134"/>
        <scheme val="minor"/>
      </rPr>
      <t>4</t>
    </r>
  </si>
  <si>
    <t>搭建工人人工</t>
  </si>
  <si>
    <t>200.00</t>
  </si>
  <si>
    <t>8</t>
  </si>
  <si>
    <r>
      <rPr>
        <sz val="11"/>
        <color theme="1"/>
        <rFont val="等线"/>
        <charset val="134"/>
        <scheme val="minor"/>
      </rPr>
      <t>7-</t>
    </r>
    <r>
      <rPr>
        <sz val="11"/>
        <color theme="1"/>
        <rFont val="等线"/>
        <charset val="134"/>
        <scheme val="minor"/>
      </rPr>
      <t>5</t>
    </r>
  </si>
  <si>
    <t>项目经理</t>
  </si>
  <si>
    <t>300.00</t>
  </si>
  <si>
    <t>8-1</t>
  </si>
  <si>
    <t>物料新增</t>
  </si>
  <si>
    <t>8-2</t>
  </si>
  <si>
    <t>帐篷：3*3米</t>
  </si>
  <si>
    <t>8-3</t>
  </si>
  <si>
    <t>8-4</t>
  </si>
  <si>
    <t>桌子</t>
  </si>
  <si>
    <t>8-5</t>
  </si>
  <si>
    <t>椅子</t>
  </si>
  <si>
    <t>8-6</t>
  </si>
  <si>
    <t>8-7</t>
  </si>
  <si>
    <t>供应商服务费</t>
  </si>
  <si>
    <t>5.6420%</t>
  </si>
  <si>
    <t>供应商税费</t>
  </si>
  <si>
    <t>6.0000%</t>
  </si>
  <si>
    <t>受支持方税费</t>
  </si>
  <si>
    <t>0.0000%</t>
  </si>
  <si>
    <t>Total-总计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</si>
</sst>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_(* #,##0.00_);_(* \(#,##0.00\);_(* &quot;-&quot;??_);_(@_)"/>
    <numFmt numFmtId="178" formatCode="0.00_);[Red]\(0.00\)"/>
    <numFmt numFmtId="42" formatCode="_ &quot;￥&quot;* #,##0_ ;_ &quot;￥&quot;* \-#,##0_ ;_ &quot;￥&quot;* &quot;-&quot;_ ;_ @_ "/>
    <numFmt numFmtId="179" formatCode="[$¥-804]#,##0.00;[$¥-804]\-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8"/>
      <name val="宋体-简"/>
      <charset val="134"/>
    </font>
    <font>
      <sz val="18"/>
      <name val="Trebuchet MS"/>
      <charset val="134"/>
    </font>
    <font>
      <b/>
      <sz val="11"/>
      <color rgb="FFFFFFFF"/>
      <name val="微软雅黑"/>
      <charset val="134"/>
    </font>
    <font>
      <b/>
      <sz val="11"/>
      <color rgb="FFFFFFFF"/>
      <name val="Calibri"/>
      <charset val="134"/>
    </font>
    <font>
      <b/>
      <sz val="11"/>
      <color indexed="9"/>
      <name val="Calibri"/>
      <charset val="134"/>
    </font>
    <font>
      <b/>
      <sz val="10"/>
      <name val="Trebuchet MS"/>
      <charset val="134"/>
    </font>
    <font>
      <b/>
      <sz val="10"/>
      <color indexed="8"/>
      <name val="Trebuchet MS"/>
      <charset val="134"/>
    </font>
    <font>
      <sz val="12"/>
      <name val="宋体"/>
      <charset val="134"/>
    </font>
    <font>
      <i/>
      <sz val="10"/>
      <color indexed="8"/>
      <name val="Trebuchet MS"/>
      <charset val="134"/>
    </font>
    <font>
      <sz val="10"/>
      <color indexed="8"/>
      <name val="Trebuchet MS"/>
      <charset val="134"/>
    </font>
    <font>
      <sz val="10"/>
      <name val="Trebuchet MS"/>
      <charset val="134"/>
    </font>
    <font>
      <b/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Verdana"/>
      <charset val="134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9" fillId="0" borderId="0"/>
    <xf numFmtId="179" fontId="9" fillId="0" borderId="0"/>
    <xf numFmtId="0" fontId="0" fillId="0" borderId="0"/>
    <xf numFmtId="179" fontId="9" fillId="0" borderId="0"/>
    <xf numFmtId="0" fontId="19" fillId="21" borderId="0" applyNumberFormat="0" applyBorder="0" applyAlignment="0" applyProtection="0">
      <alignment vertical="center"/>
    </xf>
    <xf numFmtId="179" fontId="26" fillId="0" borderId="0"/>
    <xf numFmtId="0" fontId="14" fillId="3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9" fillId="0" borderId="0"/>
    <xf numFmtId="0" fontId="16" fillId="0" borderId="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Alignment="1">
      <alignment horizontal="center"/>
    </xf>
    <xf numFmtId="43" fontId="1" fillId="0" borderId="0" xfId="36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49" fontId="7" fillId="6" borderId="1" xfId="6" applyNumberFormat="1" applyFont="1" applyFill="1" applyBorder="1" applyAlignment="1" applyProtection="1">
      <alignment horizontal="center" vertical="center"/>
      <protection locked="0"/>
    </xf>
    <xf numFmtId="49" fontId="7" fillId="7" borderId="1" xfId="6" applyNumberFormat="1" applyFont="1" applyFill="1" applyBorder="1" applyAlignment="1" applyProtection="1">
      <alignment horizontal="center" vertical="center"/>
      <protection locked="0"/>
    </xf>
    <xf numFmtId="9" fontId="8" fillId="6" borderId="1" xfId="6" applyNumberFormat="1" applyFont="1" applyFill="1" applyBorder="1" applyAlignment="1" applyProtection="1">
      <alignment horizontal="center" vertical="center" wrapText="1"/>
      <protection locked="0"/>
    </xf>
    <xf numFmtId="179" fontId="7" fillId="6" borderId="1" xfId="6" applyFont="1" applyFill="1" applyBorder="1" applyAlignment="1" applyProtection="1">
      <alignment horizontal="center" vertical="center"/>
      <protection locked="0"/>
    </xf>
    <xf numFmtId="179" fontId="9" fillId="7" borderId="1" xfId="4" applyFill="1" applyBorder="1" applyAlignment="1">
      <alignment horizontal="center" vertical="center"/>
    </xf>
    <xf numFmtId="10" fontId="8" fillId="6" borderId="1" xfId="6" applyNumberFormat="1" applyFont="1" applyFill="1" applyBorder="1" applyAlignment="1" applyProtection="1">
      <alignment horizontal="center" vertical="center" wrapText="1"/>
      <protection locked="0"/>
    </xf>
    <xf numFmtId="179" fontId="7" fillId="7" borderId="1" xfId="6" applyFont="1" applyFill="1" applyBorder="1" applyAlignment="1" applyProtection="1">
      <alignment horizontal="center" vertical="center"/>
      <protection locked="0"/>
    </xf>
    <xf numFmtId="179" fontId="10" fillId="7" borderId="1" xfId="6" applyFont="1" applyFill="1" applyBorder="1" applyAlignment="1" applyProtection="1">
      <alignment horizontal="center"/>
      <protection locked="0"/>
    </xf>
    <xf numFmtId="10" fontId="8" fillId="7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40" fontId="6" fillId="3" borderId="1" xfId="0" applyNumberFormat="1" applyFont="1" applyFill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39" fontId="0" fillId="5" borderId="1" xfId="0" applyNumberFormat="1" applyFill="1" applyBorder="1" applyAlignment="1">
      <alignment horizontal="center"/>
    </xf>
    <xf numFmtId="40" fontId="0" fillId="5" borderId="1" xfId="0" applyNumberFormat="1" applyFill="1" applyBorder="1" applyAlignment="1">
      <alignment horizontal="center"/>
    </xf>
    <xf numFmtId="179" fontId="8" fillId="6" borderId="1" xfId="6" applyFont="1" applyFill="1" applyBorder="1" applyAlignment="1" applyProtection="1">
      <alignment horizontal="center" vertical="center" wrapText="1"/>
      <protection locked="0"/>
    </xf>
    <xf numFmtId="178" fontId="8" fillId="6" borderId="1" xfId="6" applyNumberFormat="1" applyFont="1" applyFill="1" applyBorder="1" applyAlignment="1" applyProtection="1">
      <alignment horizontal="center" vertical="center" wrapText="1"/>
      <protection locked="0"/>
    </xf>
    <xf numFmtId="40" fontId="8" fillId="6" borderId="1" xfId="6" applyNumberFormat="1" applyFont="1" applyFill="1" applyBorder="1" applyAlignment="1" applyProtection="1">
      <alignment horizontal="center" vertical="center" wrapText="1"/>
      <protection locked="0"/>
    </xf>
    <xf numFmtId="179" fontId="11" fillId="7" borderId="1" xfId="6" applyFont="1" applyFill="1" applyBorder="1" applyAlignment="1" applyProtection="1">
      <alignment horizontal="center" vertical="center" wrapText="1"/>
      <protection locked="0"/>
    </xf>
    <xf numFmtId="178" fontId="11" fillId="7" borderId="1" xfId="6" applyNumberFormat="1" applyFont="1" applyFill="1" applyBorder="1" applyAlignment="1" applyProtection="1">
      <alignment horizontal="center" vertical="center" wrapText="1"/>
      <protection locked="0"/>
    </xf>
    <xf numFmtId="40" fontId="8" fillId="7" borderId="1" xfId="6" applyNumberFormat="1" applyFont="1" applyFill="1" applyBorder="1" applyAlignment="1" applyProtection="1">
      <alignment horizontal="center" vertical="center" wrapText="1"/>
      <protection locked="0"/>
    </xf>
    <xf numFmtId="40" fontId="6" fillId="3" borderId="2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40" fontId="6" fillId="0" borderId="0" xfId="0" applyNumberFormat="1" applyFont="1" applyFill="1" applyBorder="1" applyAlignment="1">
      <alignment horizontal="center"/>
    </xf>
    <xf numFmtId="43" fontId="1" fillId="0" borderId="0" xfId="36" applyNumberFormat="1" applyFont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8" fillId="6" borderId="3" xfId="6" applyFont="1" applyFill="1" applyBorder="1" applyAlignment="1" applyProtection="1">
      <alignment horizontal="center" vertical="center" wrapText="1"/>
      <protection locked="0"/>
    </xf>
    <xf numFmtId="179" fontId="8" fillId="0" borderId="0" xfId="6" applyFont="1" applyFill="1" applyBorder="1" applyAlignment="1" applyProtection="1">
      <alignment horizontal="center" vertical="center" wrapText="1"/>
      <protection locked="0"/>
    </xf>
    <xf numFmtId="179" fontId="12" fillId="7" borderId="3" xfId="2" applyFont="1" applyFill="1" applyBorder="1" applyAlignment="1" applyProtection="1">
      <alignment horizontal="center" vertical="center"/>
      <protection locked="0"/>
    </xf>
    <xf numFmtId="179" fontId="12" fillId="0" borderId="0" xfId="2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49" fontId="0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3" fontId="1" fillId="0" borderId="0" xfId="36" applyFont="1" applyAlignment="1"/>
    <xf numFmtId="9" fontId="13" fillId="0" borderId="0" xfId="0" applyNumberFormat="1" applyFont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39" fontId="1" fillId="0" borderId="0" xfId="0" applyNumberFormat="1" applyFont="1" applyFill="1" applyBorder="1" applyAlignment="1">
      <alignment horizontal="center"/>
    </xf>
    <xf numFmtId="39" fontId="1" fillId="0" borderId="0" xfId="0" applyNumberFormat="1" applyFont="1" applyFill="1" applyBorder="1" applyAlignment="1">
      <alignment horizontal="center" vertical="center"/>
    </xf>
    <xf numFmtId="39" fontId="1" fillId="0" borderId="0" xfId="0" applyNumberFormat="1" applyFont="1" applyFill="1" applyBorder="1" applyAlignment="1">
      <alignment horizontal="center"/>
    </xf>
    <xf numFmtId="39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77" fontId="1" fillId="0" borderId="0" xfId="0" applyNumberFormat="1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7" fontId="1" fillId="0" borderId="0" xfId="0" applyNumberFormat="1" applyFont="1" applyAlignment="1">
      <alignment horizontal="center"/>
    </xf>
  </cellXfs>
  <cellStyles count="56">
    <cellStyle name="常规" xfId="0" builtinId="0"/>
    <cellStyle name="Normal 2 2" xfId="1"/>
    <cellStyle name="Normal 2 3" xfId="2"/>
    <cellStyle name="Normal 6 2 2" xfId="3"/>
    <cellStyle name="常规 4 2 2" xfId="4"/>
    <cellStyle name="60% - 强调文字颜色 6" xfId="5" builtinId="52"/>
    <cellStyle name="Normal_Sheet1 2" xfId="6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Normal 4" xfId="47"/>
    <cellStyle name="千位分隔[0]" xfId="48" builtinId="6"/>
    <cellStyle name="Normal 2 2 2 2" xfId="49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abSelected="1" zoomScale="75" zoomScaleNormal="75" workbookViewId="0">
      <pane ySplit="1" topLeftCell="A13" activePane="bottomLeft" state="frozen"/>
      <selection/>
      <selection pane="bottomLeft" activeCell="C3" sqref="C3"/>
    </sheetView>
  </sheetViews>
  <sheetFormatPr defaultColWidth="9" defaultRowHeight="13.2"/>
  <cols>
    <col min="1" max="1" width="5.83088235294118" style="1" customWidth="1"/>
    <col min="2" max="2" width="6" style="1" customWidth="1"/>
    <col min="3" max="3" width="14.6617647058824" style="1" customWidth="1"/>
    <col min="4" max="4" width="81.8308823529412" style="1" customWidth="1"/>
    <col min="5" max="5" width="12.3308823529412" style="1" customWidth="1"/>
    <col min="6" max="6" width="13.5" style="2" customWidth="1"/>
    <col min="7" max="7" width="7" style="1" customWidth="1"/>
    <col min="8" max="8" width="9.88235294117647" style="1" customWidth="1"/>
    <col min="9" max="9" width="15.6617647058824" style="1" customWidth="1"/>
    <col min="10" max="10" width="25.8308823529412" style="1" customWidth="1"/>
    <col min="11" max="11" width="9" style="1"/>
    <col min="12" max="12" width="15.3308823529412" style="1" customWidth="1"/>
    <col min="13" max="13" width="17.3308823529412" style="1" customWidth="1"/>
    <col min="14" max="14" width="12.3308823529412" style="1" customWidth="1"/>
    <col min="15" max="15" width="18.5" style="1" customWidth="1"/>
    <col min="16" max="16" width="95.1617647058823" style="1" customWidth="1"/>
    <col min="17" max="17" width="9" style="1"/>
    <col min="18" max="18" width="20.1617647058824" style="1" customWidth="1"/>
    <col min="19" max="19" width="11.5" style="1" customWidth="1"/>
    <col min="20" max="20" width="9.5" style="1" customWidth="1"/>
    <col min="21" max="21" width="11.5" style="1" customWidth="1"/>
    <col min="22" max="22" width="9" style="1"/>
    <col min="23" max="23" width="10.3308823529412" style="3" customWidth="1"/>
    <col min="24" max="24" width="14.6617647058824" style="3" customWidth="1"/>
    <col min="25" max="25" width="46.3308823529412" style="3" customWidth="1"/>
    <col min="26" max="16384" width="9" style="1"/>
  </cols>
  <sheetData>
    <row r="1" ht="47.25" customHeight="1" spans="1:10">
      <c r="A1" s="4" t="s">
        <v>0</v>
      </c>
      <c r="B1" s="5"/>
      <c r="C1" s="5"/>
      <c r="D1" s="5"/>
      <c r="E1" s="5"/>
      <c r="F1" s="5"/>
      <c r="G1" s="5"/>
      <c r="H1" s="5"/>
      <c r="I1" s="47"/>
      <c r="J1" s="48"/>
    </row>
    <row r="2" ht="48" customHeight="1" spans="1:2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49" t="s">
        <v>9</v>
      </c>
      <c r="J2" s="50"/>
      <c r="L2" s="51"/>
      <c r="M2" s="51"/>
      <c r="W2" s="69"/>
      <c r="X2" s="69"/>
      <c r="Y2" s="69"/>
    </row>
    <row r="3" ht="16.8" spans="1:25">
      <c r="A3" s="9" t="s">
        <v>10</v>
      </c>
      <c r="B3" s="10" t="s">
        <v>11</v>
      </c>
      <c r="C3" s="10" t="s">
        <v>12</v>
      </c>
      <c r="D3" s="10" t="s">
        <v>13</v>
      </c>
      <c r="E3" s="10"/>
      <c r="F3" s="10"/>
      <c r="G3" s="10"/>
      <c r="H3" s="32">
        <v>4852</v>
      </c>
      <c r="I3" s="52" t="s">
        <v>14</v>
      </c>
      <c r="J3" s="53"/>
      <c r="W3" s="70"/>
      <c r="X3" s="71"/>
      <c r="Y3" s="76"/>
    </row>
    <row r="4" ht="14" spans="1:25">
      <c r="A4" s="11" t="s">
        <v>15</v>
      </c>
      <c r="B4" s="11" t="s">
        <v>14</v>
      </c>
      <c r="C4" s="11" t="s">
        <v>14</v>
      </c>
      <c r="D4" s="11" t="s">
        <v>14</v>
      </c>
      <c r="E4" s="11"/>
      <c r="F4" s="11" t="s">
        <v>14</v>
      </c>
      <c r="G4" s="11" t="s">
        <v>14</v>
      </c>
      <c r="H4" s="33">
        <f>SUM(H3)</f>
        <v>4852</v>
      </c>
      <c r="I4" s="54" t="s">
        <v>14</v>
      </c>
      <c r="J4" s="30"/>
      <c r="W4" s="70"/>
      <c r="X4" s="71"/>
      <c r="Y4" s="76"/>
    </row>
    <row r="5" ht="16.8" spans="1:2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32">
        <v>700</v>
      </c>
      <c r="I5" s="52" t="s">
        <v>14</v>
      </c>
      <c r="J5" s="53"/>
      <c r="W5" s="70"/>
      <c r="X5" s="70"/>
      <c r="Y5" s="77"/>
    </row>
    <row r="6" ht="14" spans="1:25">
      <c r="A6" s="11" t="s">
        <v>15</v>
      </c>
      <c r="B6" s="11" t="s">
        <v>14</v>
      </c>
      <c r="C6" s="11" t="s">
        <v>14</v>
      </c>
      <c r="D6" s="11" t="s">
        <v>14</v>
      </c>
      <c r="E6" s="11"/>
      <c r="F6" s="11" t="s">
        <v>14</v>
      </c>
      <c r="G6" s="11" t="s">
        <v>14</v>
      </c>
      <c r="H6" s="33">
        <f>SUM(H5:H5)</f>
        <v>700</v>
      </c>
      <c r="I6" s="54" t="s">
        <v>14</v>
      </c>
      <c r="J6" s="30"/>
      <c r="W6" s="70"/>
      <c r="X6" s="70"/>
      <c r="Y6" s="77"/>
    </row>
    <row r="7" ht="16.8" spans="1:25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22</v>
      </c>
      <c r="H7" s="32">
        <f>G7*F7*E7</f>
        <v>1350</v>
      </c>
      <c r="I7" s="52" t="s">
        <v>14</v>
      </c>
      <c r="J7" s="53"/>
      <c r="W7" s="70"/>
      <c r="X7" s="70"/>
      <c r="Y7" s="77"/>
    </row>
    <row r="8" ht="14" spans="1:25">
      <c r="A8" s="11" t="s">
        <v>15</v>
      </c>
      <c r="B8" s="11" t="s">
        <v>14</v>
      </c>
      <c r="C8" s="11" t="s">
        <v>14</v>
      </c>
      <c r="D8" s="11" t="s">
        <v>14</v>
      </c>
      <c r="E8" s="11"/>
      <c r="F8" s="11" t="s">
        <v>14</v>
      </c>
      <c r="G8" s="11" t="s">
        <v>14</v>
      </c>
      <c r="H8" s="33">
        <f>SUM(H7:H7)</f>
        <v>1350</v>
      </c>
      <c r="I8" s="54" t="s">
        <v>14</v>
      </c>
      <c r="J8" s="30"/>
      <c r="W8" s="70"/>
      <c r="X8" s="70"/>
      <c r="Y8" s="77"/>
    </row>
    <row r="9" ht="16.8" spans="1:25">
      <c r="A9" s="10" t="s">
        <v>29</v>
      </c>
      <c r="B9" s="10" t="s">
        <v>30</v>
      </c>
      <c r="C9" s="10" t="s">
        <v>31</v>
      </c>
      <c r="D9" s="10" t="s">
        <v>32</v>
      </c>
      <c r="E9" s="34">
        <v>240</v>
      </c>
      <c r="F9" s="10">
        <v>25</v>
      </c>
      <c r="G9" s="10">
        <v>1</v>
      </c>
      <c r="H9" s="32">
        <f>E9*F9*G9</f>
        <v>6000</v>
      </c>
      <c r="I9" s="52" t="s">
        <v>14</v>
      </c>
      <c r="J9" s="53"/>
      <c r="W9" s="70"/>
      <c r="X9" s="70"/>
      <c r="Y9" s="77"/>
    </row>
    <row r="10" ht="16.8" spans="1:25">
      <c r="A10" s="10" t="s">
        <v>33</v>
      </c>
      <c r="B10" s="10" t="s">
        <v>30</v>
      </c>
      <c r="C10" s="12" t="s">
        <v>34</v>
      </c>
      <c r="D10" s="10" t="s">
        <v>35</v>
      </c>
      <c r="E10" s="34">
        <v>80</v>
      </c>
      <c r="F10" s="10">
        <v>5</v>
      </c>
      <c r="G10" s="10">
        <v>2</v>
      </c>
      <c r="H10" s="32">
        <f t="shared" ref="H10:H32" si="0">E10*F10*G10</f>
        <v>800</v>
      </c>
      <c r="I10" s="52" t="s">
        <v>14</v>
      </c>
      <c r="J10" s="53"/>
      <c r="W10" s="70"/>
      <c r="X10" s="70"/>
      <c r="Y10" s="77"/>
    </row>
    <row r="11" ht="16.8" spans="1:25">
      <c r="A11" s="10" t="s">
        <v>36</v>
      </c>
      <c r="B11" s="10" t="s">
        <v>30</v>
      </c>
      <c r="C11" s="12" t="s">
        <v>37</v>
      </c>
      <c r="D11" s="10" t="s">
        <v>35</v>
      </c>
      <c r="E11" s="34">
        <v>800</v>
      </c>
      <c r="F11" s="10">
        <v>3</v>
      </c>
      <c r="G11" s="10">
        <v>1</v>
      </c>
      <c r="H11" s="32">
        <f t="shared" si="0"/>
        <v>2400</v>
      </c>
      <c r="I11" s="52" t="s">
        <v>14</v>
      </c>
      <c r="J11" s="53"/>
      <c r="W11" s="70"/>
      <c r="X11" s="70"/>
      <c r="Y11" s="77"/>
    </row>
    <row r="12" ht="16.8" spans="1:25">
      <c r="A12" s="10" t="s">
        <v>38</v>
      </c>
      <c r="B12" s="10" t="s">
        <v>30</v>
      </c>
      <c r="C12" s="10" t="s">
        <v>39</v>
      </c>
      <c r="D12" s="10" t="s">
        <v>40</v>
      </c>
      <c r="E12" s="34">
        <v>80</v>
      </c>
      <c r="F12" s="10">
        <v>1</v>
      </c>
      <c r="G12" s="10">
        <v>24</v>
      </c>
      <c r="H12" s="32">
        <f t="shared" si="0"/>
        <v>1920</v>
      </c>
      <c r="I12" s="52" t="s">
        <v>14</v>
      </c>
      <c r="J12" s="53"/>
      <c r="W12" s="70"/>
      <c r="X12" s="70"/>
      <c r="Y12" s="77"/>
    </row>
    <row r="13" ht="16.8" spans="1:25">
      <c r="A13" s="10" t="s">
        <v>41</v>
      </c>
      <c r="B13" s="10" t="s">
        <v>30</v>
      </c>
      <c r="C13" s="10" t="s">
        <v>42</v>
      </c>
      <c r="D13" s="10" t="s">
        <v>43</v>
      </c>
      <c r="E13" s="34">
        <v>30</v>
      </c>
      <c r="F13" s="10">
        <v>1</v>
      </c>
      <c r="G13" s="10">
        <v>2</v>
      </c>
      <c r="H13" s="32">
        <f t="shared" si="0"/>
        <v>60</v>
      </c>
      <c r="I13" s="52" t="s">
        <v>14</v>
      </c>
      <c r="J13" s="53"/>
      <c r="W13" s="70"/>
      <c r="X13" s="70"/>
      <c r="Y13" s="77"/>
    </row>
    <row r="14" ht="16.8" spans="1:25">
      <c r="A14" s="10" t="s">
        <v>44</v>
      </c>
      <c r="B14" s="10" t="s">
        <v>30</v>
      </c>
      <c r="C14" s="10" t="s">
        <v>45</v>
      </c>
      <c r="D14" s="10" t="s">
        <v>40</v>
      </c>
      <c r="E14" s="34">
        <v>10</v>
      </c>
      <c r="F14" s="10">
        <v>4</v>
      </c>
      <c r="G14" s="10">
        <v>29</v>
      </c>
      <c r="H14" s="32">
        <f t="shared" si="0"/>
        <v>1160</v>
      </c>
      <c r="I14" s="52" t="s">
        <v>14</v>
      </c>
      <c r="J14" s="53"/>
      <c r="W14" s="70"/>
      <c r="X14" s="70"/>
      <c r="Y14" s="77"/>
    </row>
    <row r="15" ht="16.8" spans="1:25">
      <c r="A15" s="10" t="s">
        <v>46</v>
      </c>
      <c r="B15" s="10" t="s">
        <v>30</v>
      </c>
      <c r="C15" s="10" t="s">
        <v>47</v>
      </c>
      <c r="D15" s="10" t="s">
        <v>40</v>
      </c>
      <c r="E15" s="34">
        <v>40</v>
      </c>
      <c r="F15" s="10">
        <v>2</v>
      </c>
      <c r="G15" s="10">
        <v>29</v>
      </c>
      <c r="H15" s="32">
        <f t="shared" si="0"/>
        <v>2320</v>
      </c>
      <c r="I15" s="52" t="s">
        <v>14</v>
      </c>
      <c r="J15" s="53"/>
      <c r="W15" s="70"/>
      <c r="X15" s="70"/>
      <c r="Y15" s="77"/>
    </row>
    <row r="16" ht="16.8" spans="1:25">
      <c r="A16" s="10" t="s">
        <v>48</v>
      </c>
      <c r="B16" s="10" t="s">
        <v>30</v>
      </c>
      <c r="C16" s="10" t="s">
        <v>49</v>
      </c>
      <c r="D16" s="10" t="s">
        <v>40</v>
      </c>
      <c r="E16" s="34">
        <v>0.08</v>
      </c>
      <c r="F16" s="10">
        <v>500</v>
      </c>
      <c r="G16" s="10">
        <v>29</v>
      </c>
      <c r="H16" s="32">
        <f t="shared" si="0"/>
        <v>1160</v>
      </c>
      <c r="I16" s="52" t="s">
        <v>14</v>
      </c>
      <c r="J16" s="53"/>
      <c r="W16" s="70"/>
      <c r="X16" s="70"/>
      <c r="Y16" s="77"/>
    </row>
    <row r="17" ht="16.8" spans="1:25">
      <c r="A17" s="10" t="s">
        <v>50</v>
      </c>
      <c r="B17" s="10" t="s">
        <v>30</v>
      </c>
      <c r="C17" s="10" t="s">
        <v>51</v>
      </c>
      <c r="D17" s="10" t="s">
        <v>40</v>
      </c>
      <c r="E17" s="34">
        <v>3</v>
      </c>
      <c r="F17" s="10">
        <v>100</v>
      </c>
      <c r="G17" s="10">
        <v>29</v>
      </c>
      <c r="H17" s="32">
        <f t="shared" si="0"/>
        <v>8700</v>
      </c>
      <c r="I17" s="52" t="s">
        <v>14</v>
      </c>
      <c r="J17" s="53"/>
      <c r="W17" s="70"/>
      <c r="X17" s="70"/>
      <c r="Y17" s="77"/>
    </row>
    <row r="18" ht="16.8" spans="1:25">
      <c r="A18" s="10" t="s">
        <v>52</v>
      </c>
      <c r="B18" s="10" t="s">
        <v>30</v>
      </c>
      <c r="C18" s="10" t="s">
        <v>53</v>
      </c>
      <c r="D18" s="10" t="s">
        <v>54</v>
      </c>
      <c r="E18" s="34">
        <v>75</v>
      </c>
      <c r="F18" s="10">
        <v>2</v>
      </c>
      <c r="G18" s="10">
        <v>29</v>
      </c>
      <c r="H18" s="32">
        <f t="shared" si="0"/>
        <v>4350</v>
      </c>
      <c r="I18" s="52" t="s">
        <v>14</v>
      </c>
      <c r="J18" s="53"/>
      <c r="W18" s="70"/>
      <c r="X18" s="70"/>
      <c r="Y18" s="77"/>
    </row>
    <row r="19" ht="16.8" spans="1:25">
      <c r="A19" s="10" t="s">
        <v>55</v>
      </c>
      <c r="B19" s="10" t="s">
        <v>30</v>
      </c>
      <c r="C19" s="10" t="s">
        <v>56</v>
      </c>
      <c r="D19" s="10" t="s">
        <v>57</v>
      </c>
      <c r="E19" s="34">
        <v>100</v>
      </c>
      <c r="F19" s="10">
        <v>2</v>
      </c>
      <c r="G19" s="10">
        <v>29</v>
      </c>
      <c r="H19" s="32">
        <f t="shared" si="0"/>
        <v>5800</v>
      </c>
      <c r="I19" s="52" t="s">
        <v>14</v>
      </c>
      <c r="J19" s="53"/>
      <c r="W19" s="70"/>
      <c r="X19" s="70"/>
      <c r="Y19" s="77"/>
    </row>
    <row r="20" ht="16.8" spans="1:25">
      <c r="A20" s="10" t="s">
        <v>58</v>
      </c>
      <c r="B20" s="10" t="s">
        <v>30</v>
      </c>
      <c r="C20" s="10" t="s">
        <v>59</v>
      </c>
      <c r="D20" s="10" t="s">
        <v>60</v>
      </c>
      <c r="E20" s="34">
        <v>80</v>
      </c>
      <c r="F20" s="10">
        <v>2</v>
      </c>
      <c r="G20" s="10">
        <v>29</v>
      </c>
      <c r="H20" s="32">
        <f t="shared" si="0"/>
        <v>4640</v>
      </c>
      <c r="I20" s="52" t="s">
        <v>14</v>
      </c>
      <c r="J20" s="53"/>
      <c r="W20" s="70"/>
      <c r="X20" s="70"/>
      <c r="Y20" s="77"/>
    </row>
    <row r="21" ht="16.8" spans="1:25">
      <c r="A21" s="10" t="s">
        <v>61</v>
      </c>
      <c r="B21" s="10" t="s">
        <v>30</v>
      </c>
      <c r="C21" s="10" t="s">
        <v>62</v>
      </c>
      <c r="D21" s="10" t="s">
        <v>63</v>
      </c>
      <c r="E21" s="34">
        <v>150</v>
      </c>
      <c r="F21" s="10">
        <v>42</v>
      </c>
      <c r="G21" s="10">
        <v>1</v>
      </c>
      <c r="H21" s="32">
        <f t="shared" si="0"/>
        <v>6300</v>
      </c>
      <c r="I21" s="52" t="s">
        <v>14</v>
      </c>
      <c r="J21" s="53"/>
      <c r="W21" s="70"/>
      <c r="X21" s="70"/>
      <c r="Y21" s="77"/>
    </row>
    <row r="22" ht="16.8" spans="1:25">
      <c r="A22" s="10" t="s">
        <v>64</v>
      </c>
      <c r="B22" s="10" t="s">
        <v>30</v>
      </c>
      <c r="C22" s="13" t="s">
        <v>65</v>
      </c>
      <c r="D22" s="10" t="s">
        <v>66</v>
      </c>
      <c r="E22" s="34">
        <v>3535</v>
      </c>
      <c r="F22" s="10">
        <v>1</v>
      </c>
      <c r="G22" s="10">
        <v>1</v>
      </c>
      <c r="H22" s="32">
        <f t="shared" si="0"/>
        <v>3535</v>
      </c>
      <c r="I22" s="52"/>
      <c r="J22" s="53"/>
      <c r="W22" s="70"/>
      <c r="X22" s="70"/>
      <c r="Y22" s="77"/>
    </row>
    <row r="23" ht="16.8" spans="1:25">
      <c r="A23" s="10" t="s">
        <v>67</v>
      </c>
      <c r="B23" s="10" t="s">
        <v>30</v>
      </c>
      <c r="C23" s="10" t="s">
        <v>68</v>
      </c>
      <c r="D23" s="10" t="s">
        <v>19</v>
      </c>
      <c r="E23" s="34">
        <v>200</v>
      </c>
      <c r="F23" s="10">
        <v>6</v>
      </c>
      <c r="G23" s="10">
        <v>1</v>
      </c>
      <c r="H23" s="32">
        <f t="shared" si="0"/>
        <v>1200</v>
      </c>
      <c r="I23" s="52" t="s">
        <v>14</v>
      </c>
      <c r="J23" s="53"/>
      <c r="W23" s="70"/>
      <c r="X23" s="70"/>
      <c r="Y23" s="77"/>
    </row>
    <row r="24" ht="16.8" spans="1:25">
      <c r="A24" s="10" t="s">
        <v>69</v>
      </c>
      <c r="B24" s="10" t="s">
        <v>30</v>
      </c>
      <c r="C24" s="10" t="s">
        <v>70</v>
      </c>
      <c r="D24" s="10" t="s">
        <v>63</v>
      </c>
      <c r="E24" s="34">
        <v>200</v>
      </c>
      <c r="F24" s="10">
        <v>30</v>
      </c>
      <c r="G24" s="10">
        <v>3</v>
      </c>
      <c r="H24" s="32">
        <f t="shared" si="0"/>
        <v>18000</v>
      </c>
      <c r="I24" s="52" t="s">
        <v>14</v>
      </c>
      <c r="J24" s="53"/>
      <c r="W24" s="70"/>
      <c r="X24" s="70"/>
      <c r="Y24" s="77"/>
    </row>
    <row r="25" ht="16.8" spans="1:25">
      <c r="A25" s="10" t="s">
        <v>71</v>
      </c>
      <c r="B25" s="10" t="s">
        <v>30</v>
      </c>
      <c r="C25" s="10" t="s">
        <v>72</v>
      </c>
      <c r="D25" s="10" t="s">
        <v>73</v>
      </c>
      <c r="E25" s="34">
        <v>150</v>
      </c>
      <c r="F25" s="10">
        <v>30</v>
      </c>
      <c r="G25" s="10">
        <v>3</v>
      </c>
      <c r="H25" s="32">
        <f t="shared" si="0"/>
        <v>13500</v>
      </c>
      <c r="I25" s="52" t="s">
        <v>14</v>
      </c>
      <c r="J25" s="53"/>
      <c r="W25" s="70"/>
      <c r="X25" s="70"/>
      <c r="Y25" s="77"/>
    </row>
    <row r="26" ht="16.8" spans="1:25">
      <c r="A26" s="10" t="s">
        <v>74</v>
      </c>
      <c r="B26" s="10" t="s">
        <v>30</v>
      </c>
      <c r="C26" s="10" t="s">
        <v>75</v>
      </c>
      <c r="D26" s="10" t="s">
        <v>63</v>
      </c>
      <c r="E26" s="34">
        <v>22</v>
      </c>
      <c r="F26" s="10">
        <v>30</v>
      </c>
      <c r="G26" s="10">
        <v>3</v>
      </c>
      <c r="H26" s="32">
        <f t="shared" si="0"/>
        <v>1980</v>
      </c>
      <c r="I26" s="52" t="s">
        <v>14</v>
      </c>
      <c r="J26" s="53"/>
      <c r="W26" s="70"/>
      <c r="X26" s="70"/>
      <c r="Y26" s="77"/>
    </row>
    <row r="27" ht="16.8" spans="1:25">
      <c r="A27" s="10" t="s">
        <v>76</v>
      </c>
      <c r="B27" s="10" t="s">
        <v>30</v>
      </c>
      <c r="C27" s="12" t="s">
        <v>77</v>
      </c>
      <c r="D27" s="10" t="s">
        <v>35</v>
      </c>
      <c r="E27" s="34">
        <v>140</v>
      </c>
      <c r="F27" s="10">
        <v>6</v>
      </c>
      <c r="G27" s="10">
        <v>3</v>
      </c>
      <c r="H27" s="32">
        <f t="shared" si="0"/>
        <v>2520</v>
      </c>
      <c r="I27" s="52" t="s">
        <v>14</v>
      </c>
      <c r="J27" s="53"/>
      <c r="W27" s="70"/>
      <c r="X27" s="70"/>
      <c r="Y27" s="77"/>
    </row>
    <row r="28" ht="16.8" spans="1:25">
      <c r="A28" s="10" t="s">
        <v>78</v>
      </c>
      <c r="B28" s="10" t="s">
        <v>30</v>
      </c>
      <c r="C28" s="10" t="s">
        <v>79</v>
      </c>
      <c r="D28" s="10" t="s">
        <v>32</v>
      </c>
      <c r="E28" s="34">
        <v>1600</v>
      </c>
      <c r="F28" s="10">
        <v>1</v>
      </c>
      <c r="G28" s="10">
        <v>3</v>
      </c>
      <c r="H28" s="32">
        <f t="shared" si="0"/>
        <v>4800</v>
      </c>
      <c r="I28" s="52" t="s">
        <v>14</v>
      </c>
      <c r="J28" s="53"/>
      <c r="W28" s="70"/>
      <c r="X28" s="70"/>
      <c r="Y28" s="77"/>
    </row>
    <row r="29" ht="16.8" spans="1:25">
      <c r="A29" s="10" t="s">
        <v>80</v>
      </c>
      <c r="B29" s="10" t="s">
        <v>30</v>
      </c>
      <c r="C29" s="10" t="s">
        <v>81</v>
      </c>
      <c r="D29" s="10" t="s">
        <v>82</v>
      </c>
      <c r="E29" s="34">
        <v>500</v>
      </c>
      <c r="F29" s="10">
        <v>2</v>
      </c>
      <c r="G29" s="10">
        <v>3</v>
      </c>
      <c r="H29" s="32">
        <f t="shared" si="0"/>
        <v>3000</v>
      </c>
      <c r="I29" s="52" t="s">
        <v>14</v>
      </c>
      <c r="J29" s="53"/>
      <c r="W29" s="70"/>
      <c r="X29" s="70"/>
      <c r="Y29" s="77"/>
    </row>
    <row r="30" ht="16.8" spans="1:25">
      <c r="A30" s="10" t="s">
        <v>83</v>
      </c>
      <c r="B30" s="10" t="s">
        <v>30</v>
      </c>
      <c r="C30" s="10" t="s">
        <v>45</v>
      </c>
      <c r="D30" s="10" t="s">
        <v>40</v>
      </c>
      <c r="E30" s="34">
        <v>10</v>
      </c>
      <c r="F30" s="10">
        <v>27</v>
      </c>
      <c r="G30" s="10">
        <v>1</v>
      </c>
      <c r="H30" s="32">
        <f t="shared" si="0"/>
        <v>270</v>
      </c>
      <c r="I30" s="52" t="s">
        <v>14</v>
      </c>
      <c r="J30" s="53"/>
      <c r="W30" s="70"/>
      <c r="X30" s="70"/>
      <c r="Y30" s="77"/>
    </row>
    <row r="31" ht="16.8" spans="1:25">
      <c r="A31" s="10" t="s">
        <v>84</v>
      </c>
      <c r="B31" s="10" t="s">
        <v>30</v>
      </c>
      <c r="C31" s="10" t="s">
        <v>85</v>
      </c>
      <c r="D31" s="10" t="s">
        <v>86</v>
      </c>
      <c r="E31" s="34">
        <v>300</v>
      </c>
      <c r="F31" s="10">
        <v>1</v>
      </c>
      <c r="G31" s="10">
        <v>3</v>
      </c>
      <c r="H31" s="32">
        <f t="shared" si="0"/>
        <v>900</v>
      </c>
      <c r="I31" s="52"/>
      <c r="J31" s="53"/>
      <c r="W31" s="70"/>
      <c r="X31" s="70"/>
      <c r="Y31" s="77"/>
    </row>
    <row r="32" ht="16.8" spans="1:25">
      <c r="A32" s="10" t="s">
        <v>87</v>
      </c>
      <c r="B32" s="12" t="s">
        <v>30</v>
      </c>
      <c r="C32" s="13" t="s">
        <v>88</v>
      </c>
      <c r="D32" s="10" t="s">
        <v>89</v>
      </c>
      <c r="E32" s="34">
        <v>1000</v>
      </c>
      <c r="F32" s="10">
        <v>4</v>
      </c>
      <c r="G32" s="10">
        <v>3</v>
      </c>
      <c r="H32" s="32">
        <f t="shared" si="0"/>
        <v>12000</v>
      </c>
      <c r="I32" s="52"/>
      <c r="J32" s="53"/>
      <c r="W32" s="70"/>
      <c r="X32" s="70"/>
      <c r="Y32" s="77"/>
    </row>
    <row r="33" ht="14" spans="1:25">
      <c r="A33" s="11" t="s">
        <v>15</v>
      </c>
      <c r="B33" s="11" t="s">
        <v>14</v>
      </c>
      <c r="C33" s="11" t="s">
        <v>14</v>
      </c>
      <c r="D33" s="11" t="s">
        <v>14</v>
      </c>
      <c r="E33" s="11"/>
      <c r="F33" s="11" t="s">
        <v>14</v>
      </c>
      <c r="G33" s="11" t="s">
        <v>14</v>
      </c>
      <c r="H33" s="33">
        <f>SUM(H9:H32)</f>
        <v>107315</v>
      </c>
      <c r="I33" s="54" t="s">
        <v>14</v>
      </c>
      <c r="J33" s="30"/>
      <c r="W33" s="70"/>
      <c r="X33" s="70"/>
      <c r="Y33" s="77"/>
    </row>
    <row r="34" ht="16.8" spans="1:25">
      <c r="A34" s="10" t="s">
        <v>90</v>
      </c>
      <c r="B34" s="10" t="s">
        <v>91</v>
      </c>
      <c r="C34" s="10" t="s">
        <v>92</v>
      </c>
      <c r="D34" s="10" t="s">
        <v>89</v>
      </c>
      <c r="E34" s="10" t="s">
        <v>93</v>
      </c>
      <c r="F34" s="10" t="s">
        <v>94</v>
      </c>
      <c r="G34" s="10" t="s">
        <v>94</v>
      </c>
      <c r="H34" s="32">
        <v>1000</v>
      </c>
      <c r="I34" s="52" t="s">
        <v>14</v>
      </c>
      <c r="J34" s="53"/>
      <c r="W34" s="70"/>
      <c r="X34" s="70"/>
      <c r="Y34" s="77"/>
    </row>
    <row r="35" ht="16.8" spans="1:25">
      <c r="A35" s="10" t="s">
        <v>95</v>
      </c>
      <c r="B35" s="10" t="s">
        <v>91</v>
      </c>
      <c r="C35" s="10" t="s">
        <v>96</v>
      </c>
      <c r="D35" s="10" t="s">
        <v>97</v>
      </c>
      <c r="E35" s="10" t="s">
        <v>98</v>
      </c>
      <c r="F35" s="10" t="s">
        <v>94</v>
      </c>
      <c r="G35" s="10" t="s">
        <v>94</v>
      </c>
      <c r="H35" s="32">
        <v>30000</v>
      </c>
      <c r="I35" s="52" t="s">
        <v>14</v>
      </c>
      <c r="J35" s="53"/>
      <c r="W35" s="70"/>
      <c r="X35" s="70"/>
      <c r="Y35" s="77"/>
    </row>
    <row r="36" ht="16.8" spans="1:25">
      <c r="A36" s="10" t="s">
        <v>99</v>
      </c>
      <c r="B36" s="10" t="s">
        <v>91</v>
      </c>
      <c r="C36" s="13" t="s">
        <v>100</v>
      </c>
      <c r="D36" s="10" t="s">
        <v>89</v>
      </c>
      <c r="E36" s="10" t="s">
        <v>101</v>
      </c>
      <c r="F36" s="10" t="s">
        <v>94</v>
      </c>
      <c r="G36" s="10" t="s">
        <v>94</v>
      </c>
      <c r="H36" s="32">
        <v>5000</v>
      </c>
      <c r="I36" s="52"/>
      <c r="J36" s="53"/>
      <c r="W36" s="70"/>
      <c r="X36" s="70"/>
      <c r="Y36" s="77"/>
    </row>
    <row r="37" ht="14" spans="1:25">
      <c r="A37" s="11" t="s">
        <v>15</v>
      </c>
      <c r="B37" s="11" t="s">
        <v>14</v>
      </c>
      <c r="C37" s="11" t="s">
        <v>14</v>
      </c>
      <c r="D37" s="11" t="s">
        <v>14</v>
      </c>
      <c r="E37" s="11"/>
      <c r="F37" s="11" t="s">
        <v>14</v>
      </c>
      <c r="G37" s="11" t="s">
        <v>14</v>
      </c>
      <c r="H37" s="33">
        <f>SUM(H34:H36)</f>
        <v>36000</v>
      </c>
      <c r="I37" s="54" t="s">
        <v>14</v>
      </c>
      <c r="J37" s="30"/>
      <c r="W37" s="70"/>
      <c r="X37" s="70"/>
      <c r="Y37" s="77"/>
    </row>
    <row r="38" ht="16.8" spans="1:25">
      <c r="A38" s="10" t="s">
        <v>102</v>
      </c>
      <c r="B38" s="10" t="s">
        <v>103</v>
      </c>
      <c r="C38" s="10" t="s">
        <v>104</v>
      </c>
      <c r="D38" s="10" t="s">
        <v>105</v>
      </c>
      <c r="E38" s="10" t="s">
        <v>106</v>
      </c>
      <c r="F38" s="10" t="s">
        <v>107</v>
      </c>
      <c r="G38" s="10" t="s">
        <v>94</v>
      </c>
      <c r="H38" s="32">
        <v>3120</v>
      </c>
      <c r="I38" s="52" t="s">
        <v>14</v>
      </c>
      <c r="J38" s="53"/>
      <c r="W38" s="70"/>
      <c r="X38" s="70"/>
      <c r="Y38" s="77"/>
    </row>
    <row r="39" ht="14" spans="1:25">
      <c r="A39" s="11" t="s">
        <v>15</v>
      </c>
      <c r="B39" s="11" t="s">
        <v>14</v>
      </c>
      <c r="C39" s="11" t="s">
        <v>14</v>
      </c>
      <c r="D39" s="11" t="s">
        <v>14</v>
      </c>
      <c r="E39" s="11"/>
      <c r="F39" s="11" t="s">
        <v>14</v>
      </c>
      <c r="G39" s="11" t="s">
        <v>14</v>
      </c>
      <c r="H39" s="33">
        <f>SUM(H38:H38)</f>
        <v>3120</v>
      </c>
      <c r="I39" s="54" t="s">
        <v>14</v>
      </c>
      <c r="J39" s="30"/>
      <c r="W39" s="70"/>
      <c r="X39" s="70"/>
      <c r="Y39" s="77"/>
    </row>
    <row r="40" ht="17" spans="1:25">
      <c r="A40" s="14" t="s">
        <v>108</v>
      </c>
      <c r="B40" s="10" t="s">
        <v>109</v>
      </c>
      <c r="C40" s="10" t="s">
        <v>110</v>
      </c>
      <c r="D40" s="10" t="s">
        <v>19</v>
      </c>
      <c r="E40" s="10" t="s">
        <v>111</v>
      </c>
      <c r="F40" s="10" t="s">
        <v>94</v>
      </c>
      <c r="G40" s="10" t="s">
        <v>22</v>
      </c>
      <c r="H40" s="32">
        <v>4500</v>
      </c>
      <c r="I40" s="52" t="s">
        <v>14</v>
      </c>
      <c r="J40" s="53"/>
      <c r="W40" s="70"/>
      <c r="X40" s="70"/>
      <c r="Y40" s="77"/>
    </row>
    <row r="41" ht="17" spans="1:25">
      <c r="A41" s="14" t="s">
        <v>112</v>
      </c>
      <c r="B41" s="10" t="s">
        <v>109</v>
      </c>
      <c r="C41" s="10" t="s">
        <v>113</v>
      </c>
      <c r="D41" s="10" t="s">
        <v>19</v>
      </c>
      <c r="E41" s="10" t="s">
        <v>114</v>
      </c>
      <c r="F41" s="10" t="s">
        <v>94</v>
      </c>
      <c r="G41" s="10" t="s">
        <v>22</v>
      </c>
      <c r="H41" s="32">
        <v>6000</v>
      </c>
      <c r="I41" s="52" t="s">
        <v>14</v>
      </c>
      <c r="J41" s="53"/>
      <c r="W41" s="70"/>
      <c r="X41" s="70"/>
      <c r="Y41" s="77"/>
    </row>
    <row r="42" ht="17" spans="1:25">
      <c r="A42" s="14" t="s">
        <v>115</v>
      </c>
      <c r="B42" s="10" t="s">
        <v>109</v>
      </c>
      <c r="C42" s="10" t="s">
        <v>116</v>
      </c>
      <c r="D42" s="10" t="s">
        <v>19</v>
      </c>
      <c r="E42" s="10" t="s">
        <v>114</v>
      </c>
      <c r="F42" s="10" t="s">
        <v>94</v>
      </c>
      <c r="G42" s="10" t="s">
        <v>22</v>
      </c>
      <c r="H42" s="32">
        <v>6000</v>
      </c>
      <c r="I42" s="52" t="s">
        <v>14</v>
      </c>
      <c r="J42" s="53"/>
      <c r="W42" s="70"/>
      <c r="X42" s="70"/>
      <c r="Y42" s="77"/>
    </row>
    <row r="43" ht="17" spans="1:25">
      <c r="A43" s="14" t="s">
        <v>117</v>
      </c>
      <c r="B43" s="10" t="s">
        <v>109</v>
      </c>
      <c r="C43" s="10" t="s">
        <v>118</v>
      </c>
      <c r="D43" s="10" t="s">
        <v>19</v>
      </c>
      <c r="E43" s="10" t="s">
        <v>119</v>
      </c>
      <c r="F43" s="10" t="s">
        <v>120</v>
      </c>
      <c r="G43" s="10" t="s">
        <v>22</v>
      </c>
      <c r="H43" s="32">
        <v>4800</v>
      </c>
      <c r="I43" s="52" t="s">
        <v>14</v>
      </c>
      <c r="J43" s="53"/>
      <c r="W43" s="70"/>
      <c r="X43" s="70"/>
      <c r="Y43" s="77"/>
    </row>
    <row r="44" ht="17" spans="1:25">
      <c r="A44" s="14" t="s">
        <v>121</v>
      </c>
      <c r="B44" s="10" t="s">
        <v>109</v>
      </c>
      <c r="C44" s="10" t="s">
        <v>122</v>
      </c>
      <c r="D44" s="10" t="s">
        <v>19</v>
      </c>
      <c r="E44" s="10" t="s">
        <v>123</v>
      </c>
      <c r="F44" s="10" t="s">
        <v>21</v>
      </c>
      <c r="G44" s="10" t="s">
        <v>22</v>
      </c>
      <c r="H44" s="32">
        <v>1800</v>
      </c>
      <c r="I44" s="52" t="s">
        <v>14</v>
      </c>
      <c r="J44" s="53"/>
      <c r="W44" s="70"/>
      <c r="X44" s="70"/>
      <c r="Y44" s="77"/>
    </row>
    <row r="45" ht="16.8" spans="1:25">
      <c r="A45" s="11" t="s">
        <v>15</v>
      </c>
      <c r="B45" s="11" t="s">
        <v>14</v>
      </c>
      <c r="C45" s="11" t="s">
        <v>14</v>
      </c>
      <c r="D45" s="11" t="s">
        <v>14</v>
      </c>
      <c r="E45" s="11"/>
      <c r="F45" s="11" t="s">
        <v>14</v>
      </c>
      <c r="G45" s="11" t="s">
        <v>14</v>
      </c>
      <c r="H45" s="33">
        <f>SUM(H40:H44)</f>
        <v>23100</v>
      </c>
      <c r="I45" s="54" t="s">
        <v>14</v>
      </c>
      <c r="J45" s="53"/>
      <c r="W45" s="70"/>
      <c r="X45" s="70"/>
      <c r="Y45" s="77"/>
    </row>
    <row r="46" ht="16.8" spans="1:25">
      <c r="A46" s="15" t="s">
        <v>124</v>
      </c>
      <c r="B46" s="16" t="s">
        <v>125</v>
      </c>
      <c r="C46" s="16" t="s">
        <v>34</v>
      </c>
      <c r="D46" s="17" t="s">
        <v>35</v>
      </c>
      <c r="E46" s="35">
        <v>80</v>
      </c>
      <c r="F46" s="17">
        <v>5</v>
      </c>
      <c r="G46" s="17">
        <v>6</v>
      </c>
      <c r="H46" s="36">
        <f t="shared" ref="H46:H50" si="1">E46*F46*G46</f>
        <v>2400</v>
      </c>
      <c r="I46" s="55"/>
      <c r="J46" s="30"/>
      <c r="W46" s="70"/>
      <c r="X46" s="70"/>
      <c r="Y46" s="77"/>
    </row>
    <row r="47" ht="16.8" spans="1:25">
      <c r="A47" s="15" t="s">
        <v>126</v>
      </c>
      <c r="B47" s="16" t="s">
        <v>125</v>
      </c>
      <c r="C47" s="16" t="s">
        <v>127</v>
      </c>
      <c r="D47" s="17" t="s">
        <v>35</v>
      </c>
      <c r="E47" s="35">
        <v>800</v>
      </c>
      <c r="F47" s="17">
        <v>10</v>
      </c>
      <c r="G47" s="17">
        <v>1</v>
      </c>
      <c r="H47" s="36">
        <f t="shared" si="1"/>
        <v>8000</v>
      </c>
      <c r="I47" s="55"/>
      <c r="J47" s="56"/>
      <c r="W47" s="70"/>
      <c r="X47" s="70"/>
      <c r="Y47" s="77"/>
    </row>
    <row r="48" ht="16.8" spans="1:25">
      <c r="A48" s="15" t="s">
        <v>128</v>
      </c>
      <c r="B48" s="16" t="s">
        <v>125</v>
      </c>
      <c r="C48" s="17" t="s">
        <v>42</v>
      </c>
      <c r="D48" s="17" t="s">
        <v>43</v>
      </c>
      <c r="E48" s="35">
        <v>30</v>
      </c>
      <c r="F48" s="17">
        <v>1</v>
      </c>
      <c r="G48" s="17">
        <v>25</v>
      </c>
      <c r="H48" s="36">
        <f t="shared" si="1"/>
        <v>750</v>
      </c>
      <c r="I48" s="55"/>
      <c r="J48" s="56"/>
      <c r="W48" s="70"/>
      <c r="X48" s="70"/>
      <c r="Y48" s="77"/>
    </row>
    <row r="49" ht="16.8" spans="1:25">
      <c r="A49" s="15" t="s">
        <v>129</v>
      </c>
      <c r="B49" s="16" t="s">
        <v>125</v>
      </c>
      <c r="C49" s="18" t="s">
        <v>130</v>
      </c>
      <c r="D49" s="18" t="s">
        <v>40</v>
      </c>
      <c r="E49" s="35">
        <v>500</v>
      </c>
      <c r="F49" s="17">
        <v>2</v>
      </c>
      <c r="G49" s="17">
        <v>30</v>
      </c>
      <c r="H49" s="36">
        <f t="shared" si="1"/>
        <v>30000</v>
      </c>
      <c r="I49" s="55"/>
      <c r="J49" s="56"/>
      <c r="W49" s="70"/>
      <c r="X49" s="70"/>
      <c r="Y49" s="77"/>
    </row>
    <row r="50" ht="16.8" spans="1:25">
      <c r="A50" s="15" t="s">
        <v>131</v>
      </c>
      <c r="B50" s="16" t="s">
        <v>125</v>
      </c>
      <c r="C50" s="18" t="s">
        <v>132</v>
      </c>
      <c r="D50" s="18" t="s">
        <v>40</v>
      </c>
      <c r="E50" s="35">
        <v>30</v>
      </c>
      <c r="F50" s="17">
        <v>20</v>
      </c>
      <c r="G50" s="17">
        <v>6</v>
      </c>
      <c r="H50" s="36">
        <f t="shared" si="1"/>
        <v>3600</v>
      </c>
      <c r="I50" s="55"/>
      <c r="J50" s="56"/>
      <c r="W50" s="70"/>
      <c r="X50" s="70"/>
      <c r="Y50" s="77"/>
    </row>
    <row r="51" ht="16.8" spans="1:25">
      <c r="A51" s="15" t="s">
        <v>133</v>
      </c>
      <c r="B51" s="17" t="s">
        <v>109</v>
      </c>
      <c r="C51" s="17" t="s">
        <v>113</v>
      </c>
      <c r="D51" s="17" t="s">
        <v>19</v>
      </c>
      <c r="E51" s="17" t="s">
        <v>114</v>
      </c>
      <c r="F51" s="17" t="s">
        <v>94</v>
      </c>
      <c r="G51" s="17">
        <v>1</v>
      </c>
      <c r="H51" s="36">
        <f>G51*F51*E51</f>
        <v>2000</v>
      </c>
      <c r="I51" s="55"/>
      <c r="J51" s="56"/>
      <c r="W51" s="70"/>
      <c r="X51" s="70"/>
      <c r="Y51" s="77"/>
    </row>
    <row r="52" ht="16.8" spans="1:25">
      <c r="A52" s="15" t="s">
        <v>134</v>
      </c>
      <c r="B52" s="17" t="s">
        <v>109</v>
      </c>
      <c r="C52" s="17" t="s">
        <v>116</v>
      </c>
      <c r="D52" s="17" t="s">
        <v>19</v>
      </c>
      <c r="E52" s="17" t="s">
        <v>114</v>
      </c>
      <c r="F52" s="17" t="s">
        <v>94</v>
      </c>
      <c r="G52" s="17">
        <v>1</v>
      </c>
      <c r="H52" s="36">
        <f>G52*F52*E52</f>
        <v>2000</v>
      </c>
      <c r="I52" s="55"/>
      <c r="J52" s="56"/>
      <c r="W52" s="70"/>
      <c r="X52" s="70"/>
      <c r="Y52" s="77"/>
    </row>
    <row r="53" ht="14.75" spans="1:25">
      <c r="A53" s="11" t="s">
        <v>15</v>
      </c>
      <c r="B53" s="11" t="s">
        <v>14</v>
      </c>
      <c r="C53" s="11" t="s">
        <v>14</v>
      </c>
      <c r="D53" s="11" t="s">
        <v>14</v>
      </c>
      <c r="E53" s="11"/>
      <c r="F53" s="11" t="s">
        <v>14</v>
      </c>
      <c r="G53" s="11" t="s">
        <v>14</v>
      </c>
      <c r="H53" s="33">
        <f>SUM(H46:H52)</f>
        <v>48750</v>
      </c>
      <c r="I53" s="54" t="s">
        <v>14</v>
      </c>
      <c r="J53" s="56"/>
      <c r="W53" s="70"/>
      <c r="X53" s="70"/>
      <c r="Y53" s="77"/>
    </row>
    <row r="54" spans="1:25">
      <c r="A54" s="19" t="s">
        <v>135</v>
      </c>
      <c r="B54" s="19"/>
      <c r="C54" s="20"/>
      <c r="D54" s="21" t="s">
        <v>136</v>
      </c>
      <c r="E54" s="37"/>
      <c r="F54" s="38"/>
      <c r="G54" s="38"/>
      <c r="H54" s="39">
        <f>SUM(H53,H45,H39,H37,H33,H8,H6,H4)*D54</f>
        <v>12705.05054</v>
      </c>
      <c r="I54" s="57"/>
      <c r="J54" s="58"/>
      <c r="W54" s="70"/>
      <c r="X54" s="70"/>
      <c r="Y54" s="77"/>
    </row>
    <row r="55" ht="17.6" spans="1:25">
      <c r="A55" s="22" t="s">
        <v>137</v>
      </c>
      <c r="B55" s="22"/>
      <c r="C55" s="23"/>
      <c r="D55" s="24" t="s">
        <v>138</v>
      </c>
      <c r="E55" s="37"/>
      <c r="F55" s="38"/>
      <c r="G55" s="38"/>
      <c r="H55" s="39">
        <f>SUM(H54,H39,H37,H33,H8,H6,H4,H45,H53)*D55</f>
        <v>14273.5230324</v>
      </c>
      <c r="I55" s="57"/>
      <c r="J55" s="58"/>
      <c r="W55" s="70"/>
      <c r="X55" s="70"/>
      <c r="Y55" s="77"/>
    </row>
    <row r="56" spans="1:25">
      <c r="A56" s="25" t="s">
        <v>139</v>
      </c>
      <c r="B56" s="25"/>
      <c r="C56" s="26"/>
      <c r="D56" s="27" t="s">
        <v>140</v>
      </c>
      <c r="E56" s="40"/>
      <c r="F56" s="41"/>
      <c r="G56" s="41"/>
      <c r="H56" s="42">
        <v>0</v>
      </c>
      <c r="I56" s="59"/>
      <c r="J56" s="60"/>
      <c r="W56" s="70"/>
      <c r="X56" s="70"/>
      <c r="Y56" s="77"/>
    </row>
    <row r="57" ht="14" spans="1:25">
      <c r="A57" s="28" t="s">
        <v>141</v>
      </c>
      <c r="B57" s="28"/>
      <c r="C57" s="28"/>
      <c r="D57" s="28"/>
      <c r="E57" s="28"/>
      <c r="F57" s="28"/>
      <c r="G57" s="28"/>
      <c r="H57" s="43">
        <f>SUM(H54:H56,H53,H45,H39,H37,H33,H8,H6,H4)</f>
        <v>252165.5735724</v>
      </c>
      <c r="I57" s="61"/>
      <c r="J57" s="30"/>
      <c r="W57" s="70"/>
      <c r="X57" s="70"/>
      <c r="Y57" s="77"/>
    </row>
    <row r="58" spans="1:24">
      <c r="A58" s="3"/>
      <c r="B58" s="3"/>
      <c r="C58" s="3"/>
      <c r="D58" s="3"/>
      <c r="E58" s="3"/>
      <c r="F58" s="3"/>
      <c r="G58" s="3"/>
      <c r="H58" s="44"/>
      <c r="I58" s="3"/>
      <c r="J58" s="3"/>
      <c r="W58" s="72"/>
      <c r="X58" s="72"/>
    </row>
    <row r="59" ht="14" spans="1:25">
      <c r="A59" s="29"/>
      <c r="B59" s="30"/>
      <c r="C59" s="30"/>
      <c r="D59" s="30"/>
      <c r="E59" s="30"/>
      <c r="F59" s="45"/>
      <c r="G59" s="30"/>
      <c r="H59" s="45"/>
      <c r="I59" s="62"/>
      <c r="J59" s="3"/>
      <c r="W59" s="72"/>
      <c r="X59" s="73"/>
      <c r="Y59" s="78"/>
    </row>
    <row r="60" spans="1:25">
      <c r="A60" s="31"/>
      <c r="B60" s="31"/>
      <c r="C60" s="31"/>
      <c r="D60" s="31"/>
      <c r="E60" s="31"/>
      <c r="F60" s="46"/>
      <c r="G60" s="31"/>
      <c r="H60" s="31"/>
      <c r="I60" s="31"/>
      <c r="J60" s="3"/>
      <c r="W60" s="72"/>
      <c r="X60" s="73"/>
      <c r="Y60" s="78"/>
    </row>
    <row r="61" spans="1:25">
      <c r="A61" s="31"/>
      <c r="B61" s="31"/>
      <c r="C61" s="31"/>
      <c r="D61" s="31"/>
      <c r="E61" s="31"/>
      <c r="F61" s="46"/>
      <c r="G61" s="31"/>
      <c r="H61" s="31"/>
      <c r="I61" s="63"/>
      <c r="J61" s="3"/>
      <c r="X61" s="74"/>
      <c r="Y61" s="78"/>
    </row>
    <row r="62" spans="1:10">
      <c r="A62" s="31"/>
      <c r="B62" s="31"/>
      <c r="C62" s="31"/>
      <c r="D62" s="31"/>
      <c r="E62" s="31"/>
      <c r="F62" s="46"/>
      <c r="G62" s="31"/>
      <c r="H62" s="31"/>
      <c r="I62" s="31"/>
      <c r="J62" s="3"/>
    </row>
    <row r="63" ht="16.8" spans="1:22">
      <c r="A63" s="31"/>
      <c r="B63" s="31"/>
      <c r="C63" s="31"/>
      <c r="D63" s="31"/>
      <c r="E63" s="31"/>
      <c r="F63" s="46"/>
      <c r="G63" s="31"/>
      <c r="H63" s="31"/>
      <c r="I63" s="31"/>
      <c r="J63" s="3"/>
      <c r="N63" s="64"/>
      <c r="O63" s="65"/>
      <c r="P63" s="65"/>
      <c r="Q63" s="66"/>
      <c r="R63" s="67"/>
      <c r="S63" s="65"/>
      <c r="T63" s="65"/>
      <c r="U63" s="75"/>
      <c r="V63" s="65"/>
    </row>
    <row r="64" ht="16.8" spans="10:22">
      <c r="J64" s="3"/>
      <c r="N64" s="64"/>
      <c r="O64" s="65"/>
      <c r="P64" s="65"/>
      <c r="Q64" s="68"/>
      <c r="R64" s="65"/>
      <c r="S64" s="65"/>
      <c r="T64" s="65"/>
      <c r="U64" s="75"/>
      <c r="V64" s="65"/>
    </row>
    <row r="65" ht="16.8" spans="10:22">
      <c r="J65" s="3"/>
      <c r="N65" s="64"/>
      <c r="O65" s="65"/>
      <c r="P65" s="65"/>
      <c r="Q65" s="68"/>
      <c r="R65" s="65"/>
      <c r="S65" s="65"/>
      <c r="T65" s="65"/>
      <c r="U65" s="75"/>
      <c r="V65" s="65"/>
    </row>
    <row r="66" spans="21:21">
      <c r="U66" s="79"/>
    </row>
  </sheetData>
  <mergeCells count="12">
    <mergeCell ref="A1:I1"/>
    <mergeCell ref="A4:F4"/>
    <mergeCell ref="A6:F6"/>
    <mergeCell ref="A8:F8"/>
    <mergeCell ref="A33:F33"/>
    <mergeCell ref="A37:F37"/>
    <mergeCell ref="A39:F39"/>
    <mergeCell ref="A45:F45"/>
    <mergeCell ref="A53:F53"/>
    <mergeCell ref="A57:F57"/>
    <mergeCell ref="X3:X4"/>
    <mergeCell ref="Y3:Y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邬某人</cp:lastModifiedBy>
  <dcterms:created xsi:type="dcterms:W3CDTF">2015-06-06T10:17:00Z</dcterms:created>
  <dcterms:modified xsi:type="dcterms:W3CDTF">2022-01-21T11:09:24Z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2052-3.9.4.6398</vt:lpwstr>
  </property>
</Properties>
</file>