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Lily工作\2018项目\T5\赛诺菲\2018赛诺菲HR STAR物料制作\"/>
    </mc:Choice>
  </mc:AlternateContent>
  <bookViews>
    <workbookView xWindow="0" yWindow="0" windowWidth="24240" windowHeight="13740"/>
  </bookViews>
  <sheets>
    <sheet name="报价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3" l="1"/>
  <c r="K36" i="3" l="1"/>
  <c r="J26" i="3" l="1"/>
  <c r="K27" i="3"/>
  <c r="J25" i="3"/>
  <c r="J24" i="3"/>
  <c r="J29" i="3" s="1"/>
  <c r="J28" i="3"/>
  <c r="J27" i="3"/>
  <c r="J50" i="3" l="1"/>
  <c r="J52" i="3" s="1"/>
  <c r="J38" i="3"/>
  <c r="J35" i="3"/>
  <c r="J34" i="3"/>
  <c r="J68" i="3" l="1"/>
  <c r="K52" i="3"/>
  <c r="K39" i="3"/>
  <c r="K28" i="3"/>
  <c r="K29" i="3" s="1"/>
  <c r="J56" i="3"/>
  <c r="D13" i="3" s="1"/>
  <c r="J45" i="3"/>
  <c r="D10" i="3" s="1"/>
  <c r="J66" i="3"/>
  <c r="D16" i="3" s="1"/>
  <c r="J32" i="3"/>
  <c r="J48" i="3"/>
  <c r="D11" i="3" s="1"/>
  <c r="J63" i="3"/>
  <c r="D15" i="3" s="1"/>
  <c r="C64" i="3"/>
  <c r="C61" i="3"/>
  <c r="C57" i="3"/>
  <c r="C53" i="3"/>
  <c r="C49" i="3"/>
  <c r="C46" i="3"/>
  <c r="C43" i="3"/>
  <c r="C40" i="3"/>
  <c r="C30" i="3"/>
  <c r="C23" i="3"/>
  <c r="D6" i="3" l="1"/>
  <c r="J69" i="3"/>
  <c r="D17" i="3" s="1"/>
  <c r="J39" i="3"/>
  <c r="D8" i="3" s="1"/>
  <c r="J36" i="3"/>
  <c r="J60" i="3"/>
  <c r="D5" i="3"/>
  <c r="J42" i="3"/>
  <c r="K42" i="3"/>
  <c r="K60" i="3"/>
  <c r="K69" i="3"/>
  <c r="J73" i="3" l="1"/>
  <c r="D7" i="3"/>
  <c r="J71" i="3"/>
  <c r="D14" i="3"/>
  <c r="D9" i="3"/>
  <c r="D18" i="3" s="1"/>
  <c r="D12" i="3"/>
  <c r="D19" i="3" l="1"/>
  <c r="K71" i="3"/>
  <c r="K73" i="3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2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<sst xmlns="http://schemas.openxmlformats.org/spreadsheetml/2006/main" count="84" uniqueCount="69">
  <si>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</si>
  <si>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</si>
  <si>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</si>
  <si>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</si>
  <si>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</si>
  <si>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</si>
  <si>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</si>
  <si>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</si>
  <si>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</si>
  <si>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</si>
  <si>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</si>
  <si>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</si>
  <si>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</si>
  <si>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</si>
  <si>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</si>
  <si>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</si>
  <si>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对于活动支持或项目执行上人员收费（天）project management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</si>
  <si>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</si>
  <si>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</si>
  <si>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</si>
  <si>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</si>
  <si>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</si>
  <si>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</si>
  <si>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</si>
  <si>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</si>
  <si>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8-1</t>
    <phoneticPr fontId="4" type="noConversion"/>
  </si>
  <si>
    <t>Total</t>
    <phoneticPr fontId="3" type="noConversion"/>
  </si>
  <si>
    <t>Total</t>
    <phoneticPr fontId="1" type="noConversion"/>
  </si>
  <si>
    <t>Total Amount</t>
    <phoneticPr fontId="1" type="noConversion"/>
  </si>
  <si>
    <t>SA Rate Card Price</t>
  </si>
  <si>
    <t>其他</t>
  </si>
  <si>
    <t>其他 Others</t>
  </si>
  <si>
    <t>游戏设备制作及租赁 Equipment Rents</t>
  </si>
  <si>
    <t>套</t>
    <phoneticPr fontId="1" type="noConversion"/>
  </si>
  <si>
    <t>套</t>
  </si>
  <si>
    <t>1.2m*2m 包括画面</t>
  </si>
  <si>
    <t>视频文件制作  Opening/Introduction Video Production</t>
    <phoneticPr fontId="4" type="noConversion"/>
  </si>
  <si>
    <t>Qty</t>
    <phoneticPr fontId="1" type="noConversion"/>
  </si>
  <si>
    <t>Total</t>
    <phoneticPr fontId="1" type="noConversion"/>
  </si>
  <si>
    <t>3-1</t>
    <phoneticPr fontId="1" type="noConversion"/>
  </si>
  <si>
    <t>1-5</t>
  </si>
  <si>
    <t>展架</t>
    <phoneticPr fontId="1" type="noConversion"/>
  </si>
  <si>
    <t>3-2</t>
  </si>
  <si>
    <t>海报制作</t>
    <phoneticPr fontId="1" type="noConversion"/>
  </si>
  <si>
    <t>张</t>
    <phoneticPr fontId="1" type="noConversion"/>
  </si>
  <si>
    <t>台卡/胸卡/指路牌/各类卡片</t>
    <phoneticPr fontId="1" type="noConversion"/>
  </si>
  <si>
    <t>海报设计</t>
    <phoneticPr fontId="1" type="noConversion"/>
  </si>
  <si>
    <t>13-1</t>
    <phoneticPr fontId="1" type="noConversion"/>
  </si>
  <si>
    <t>1-1</t>
    <phoneticPr fontId="1" type="noConversion"/>
  </si>
  <si>
    <t>4－1</t>
    <phoneticPr fontId="1" type="noConversion"/>
  </si>
  <si>
    <t>海报筒（塑料画筒）</t>
    <phoneticPr fontId="1" type="noConversion"/>
  </si>
  <si>
    <t>Billing结算</t>
    <phoneticPr fontId="1" type="noConversion"/>
  </si>
  <si>
    <t>Hospital</t>
    <phoneticPr fontId="1" type="noConversion"/>
  </si>
  <si>
    <t>Month</t>
    <phoneticPr fontId="1" type="noConversion"/>
  </si>
  <si>
    <t>上海麦田公共关系咨询有限公司</t>
    <phoneticPr fontId="1" type="noConversion"/>
  </si>
  <si>
    <t>宣传单页</t>
    <phoneticPr fontId="1" type="noConversion"/>
  </si>
  <si>
    <t>1-2</t>
  </si>
  <si>
    <t>主题创意</t>
    <phoneticPr fontId="1" type="noConversion"/>
  </si>
  <si>
    <t>文案撰写</t>
    <phoneticPr fontId="1" type="noConversion"/>
  </si>
  <si>
    <t>页</t>
    <phoneticPr fontId="1" type="noConversion"/>
  </si>
  <si>
    <t>1-3</t>
  </si>
  <si>
    <t>1-4</t>
  </si>
  <si>
    <t>个</t>
    <phoneticPr fontId="1" type="noConversion"/>
  </si>
  <si>
    <t>套</t>
    <phoneticPr fontId="1" type="noConversion"/>
  </si>
  <si>
    <t>Newsletter设计</t>
    <phoneticPr fontId="1" type="noConversion"/>
  </si>
  <si>
    <t>单页快递费用预估</t>
    <phoneticPr fontId="1" type="noConversion"/>
  </si>
  <si>
    <t>大物料快递费用预估</t>
    <phoneticPr fontId="1" type="noConversion"/>
  </si>
  <si>
    <t>8-2</t>
    <phoneticPr fontId="4" type="noConversion"/>
  </si>
  <si>
    <t>元/次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</si>
</sst>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9"/>
      <name val="Microsoft YaHei UI"/>
      <family val="2"/>
      <charset val="134"/>
    </font>
    <font>
      <b/>
      <u/>
      <sz val="12"/>
      <name val="Microsoft YaHei UI"/>
      <family val="2"/>
      <charset val="134"/>
    </font>
    <font>
      <b/>
      <sz val="11"/>
      <name val="Microsoft YaHei UI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2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6" fillId="0" borderId="0" xfId="0" applyFont="1"/>
    <xf numFmtId="0" fontId="36" fillId="0" borderId="0" xfId="0" applyFont="1" applyAlignment="1">
      <alignment horizontal="left" wrapText="1"/>
    </xf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4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vertical="top"/>
    </xf>
    <xf numFmtId="0" fontId="35" fillId="26" borderId="1" xfId="0" applyFont="1" applyFill="1" applyBorder="1" applyAlignment="1">
      <alignment horizontal="center" vertical="center" wrapText="1"/>
    </xf>
    <xf numFmtId="177" fontId="37" fillId="26" borderId="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5" fillId="26" borderId="1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right" vertical="center" wrapText="1"/>
    </xf>
    <xf numFmtId="177" fontId="35" fillId="30" borderId="1" xfId="0" applyNumberFormat="1" applyFont="1" applyFill="1" applyBorder="1" applyAlignment="1">
      <alignment vertical="top" wrapText="1"/>
    </xf>
    <xf numFmtId="0" fontId="38" fillId="27" borderId="12" xfId="0" applyFont="1" applyFill="1" applyBorder="1" applyAlignment="1">
      <alignment horizontal="center" vertical="center"/>
    </xf>
    <xf numFmtId="0" fontId="38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38" fillId="27" borderId="13" xfId="0" applyNumberFormat="1" applyFont="1" applyFill="1" applyBorder="1" applyAlignment="1">
      <alignment horizontal="right"/>
    </xf>
    <xf numFmtId="178" fontId="38" fillId="27" borderId="1" xfId="0" applyNumberFormat="1" applyFont="1" applyFill="1" applyBorder="1" applyAlignment="1">
      <alignment vertical="top"/>
    </xf>
    <xf numFmtId="49" fontId="39" fillId="28" borderId="1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vertical="center" wrapText="1"/>
    </xf>
    <xf numFmtId="0" fontId="40" fillId="28" borderId="1" xfId="0" applyFont="1" applyFill="1" applyBorder="1" applyAlignment="1" applyProtection="1">
      <alignment horizontal="left" vertical="center" wrapText="1"/>
    </xf>
    <xf numFmtId="39" fontId="41" fillId="28" borderId="1" xfId="62" applyNumberFormat="1" applyFont="1" applyFill="1" applyBorder="1" applyAlignment="1">
      <alignment horizontal="right" vertical="center"/>
    </xf>
    <xf numFmtId="0" fontId="34" fillId="28" borderId="1" xfId="0" applyFont="1" applyFill="1" applyBorder="1" applyAlignment="1">
      <alignment horizontal="right" vertical="center"/>
    </xf>
    <xf numFmtId="0" fontId="34" fillId="28" borderId="1" xfId="0" applyFont="1" applyFill="1" applyBorder="1" applyAlignment="1">
      <alignment vertical="center" wrapText="1"/>
    </xf>
    <xf numFmtId="179" fontId="34" fillId="28" borderId="1" xfId="0" applyNumberFormat="1" applyFont="1" applyFill="1" applyBorder="1" applyAlignment="1">
      <alignment horizontal="right" vertical="center"/>
    </xf>
    <xf numFmtId="179" fontId="34" fillId="28" borderId="1" xfId="0" applyNumberFormat="1" applyFont="1" applyFill="1" applyBorder="1" applyAlignment="1">
      <alignment vertical="top"/>
    </xf>
    <xf numFmtId="0" fontId="34" fillId="28" borderId="0" xfId="0" applyFont="1" applyFill="1"/>
    <xf numFmtId="179" fontId="34" fillId="28" borderId="1" xfId="0" applyNumberFormat="1" applyFont="1" applyFill="1" applyBorder="1" applyAlignment="1">
      <alignment horizontal="right"/>
    </xf>
    <xf numFmtId="0" fontId="34" fillId="28" borderId="17" xfId="0" applyFont="1" applyFill="1" applyBorder="1"/>
    <xf numFmtId="0" fontId="39" fillId="28" borderId="1" xfId="0" applyFont="1" applyFill="1" applyBorder="1" applyAlignment="1">
      <alignment horizontal="left" vertical="center"/>
    </xf>
    <xf numFmtId="0" fontId="34" fillId="28" borderId="1" xfId="0" applyFont="1" applyFill="1" applyBorder="1" applyAlignment="1">
      <alignment horizontal="left" vertical="center"/>
    </xf>
    <xf numFmtId="0" fontId="34" fillId="28" borderId="1" xfId="0" applyFont="1" applyFill="1" applyBorder="1" applyAlignment="1">
      <alignment horizontal="right" vertical="center" wrapText="1"/>
    </xf>
    <xf numFmtId="49" fontId="34" fillId="28" borderId="1" xfId="34" applyNumberFormat="1" applyFont="1" applyFill="1" applyBorder="1" applyAlignment="1">
      <alignment horizontal="center" vertical="center"/>
    </xf>
    <xf numFmtId="0" fontId="39" fillId="28" borderId="1" xfId="34" applyFont="1" applyFill="1" applyBorder="1" applyAlignment="1">
      <alignment horizontal="left" vertical="center"/>
    </xf>
    <xf numFmtId="0" fontId="34" fillId="28" borderId="1" xfId="34" applyFont="1" applyFill="1" applyBorder="1" applyAlignment="1">
      <alignment horizontal="left" vertical="center"/>
    </xf>
    <xf numFmtId="0" fontId="34" fillId="28" borderId="1" xfId="34" applyFont="1" applyFill="1" applyBorder="1" applyAlignment="1">
      <alignment horizontal="right" vertical="center"/>
    </xf>
    <xf numFmtId="43" fontId="34" fillId="28" borderId="1" xfId="64" applyFont="1" applyFill="1" applyBorder="1" applyAlignment="1">
      <alignment horizontal="right" vertical="center" wrapText="1"/>
    </xf>
    <xf numFmtId="43" fontId="34" fillId="28" borderId="1" xfId="64" applyFont="1" applyFill="1" applyBorder="1" applyAlignment="1">
      <alignment vertical="top" wrapText="1"/>
    </xf>
    <xf numFmtId="43" fontId="34" fillId="28" borderId="1" xfId="34" applyNumberFormat="1" applyFont="1" applyFill="1" applyBorder="1" applyAlignment="1">
      <alignment horizontal="right"/>
    </xf>
    <xf numFmtId="43" fontId="34" fillId="28" borderId="1" xfId="34" applyNumberFormat="1" applyFont="1" applyFill="1" applyBorder="1" applyAlignment="1">
      <alignment vertical="top"/>
    </xf>
    <xf numFmtId="0" fontId="39" fillId="28" borderId="16" xfId="34" applyFont="1" applyFill="1" applyBorder="1" applyAlignment="1">
      <alignment horizontal="left" vertical="center"/>
    </xf>
    <xf numFmtId="43" fontId="34" fillId="28" borderId="1" xfId="34" applyNumberFormat="1" applyFont="1" applyFill="1" applyBorder="1" applyAlignment="1">
      <alignment horizontal="right" vertical="center"/>
    </xf>
    <xf numFmtId="0" fontId="38" fillId="0" borderId="11" xfId="0" applyFont="1" applyFill="1" applyBorder="1" applyAlignment="1"/>
    <xf numFmtId="0" fontId="38" fillId="0" borderId="1" xfId="0" applyFont="1" applyFill="1" applyBorder="1" applyAlignment="1"/>
    <xf numFmtId="0" fontId="38" fillId="0" borderId="15" xfId="0" applyFont="1" applyFill="1" applyBorder="1" applyAlignment="1">
      <alignment vertical="top"/>
    </xf>
    <xf numFmtId="0" fontId="34" fillId="28" borderId="1" xfId="0" applyFont="1" applyFill="1" applyBorder="1" applyAlignment="1">
      <alignment horizontal="left"/>
    </xf>
    <xf numFmtId="0" fontId="34" fillId="28" borderId="1" xfId="0" applyFont="1" applyFill="1" applyBorder="1"/>
    <xf numFmtId="0" fontId="34" fillId="28" borderId="1" xfId="0" applyFont="1" applyFill="1" applyBorder="1" applyAlignment="1">
      <alignment vertical="top"/>
    </xf>
    <xf numFmtId="49" fontId="39" fillId="0" borderId="1" xfId="0" applyNumberFormat="1" applyFont="1" applyFill="1" applyBorder="1" applyAlignment="1">
      <alignment horizontal="center" vertical="center"/>
    </xf>
    <xf numFmtId="0" fontId="34" fillId="28" borderId="14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179" fontId="34" fillId="0" borderId="1" xfId="0" applyNumberFormat="1" applyFont="1" applyBorder="1" applyAlignment="1">
      <alignment horizontal="right" vertical="center"/>
    </xf>
    <xf numFmtId="179" fontId="34" fillId="0" borderId="1" xfId="0" applyNumberFormat="1" applyFont="1" applyFill="1" applyBorder="1" applyAlignment="1">
      <alignment horizontal="right" vertical="center"/>
    </xf>
    <xf numFmtId="179" fontId="34" fillId="0" borderId="1" xfId="0" applyNumberFormat="1" applyFont="1" applyFill="1" applyBorder="1" applyAlignment="1">
      <alignment vertical="top"/>
    </xf>
    <xf numFmtId="0" fontId="39" fillId="0" borderId="14" xfId="0" applyFont="1" applyFill="1" applyBorder="1" applyAlignment="1">
      <alignment horizontal="left" vertical="center"/>
    </xf>
    <xf numFmtId="40" fontId="34" fillId="28" borderId="1" xfId="0" applyNumberFormat="1" applyFont="1" applyFill="1" applyBorder="1" applyAlignment="1">
      <alignment vertical="top"/>
    </xf>
    <xf numFmtId="40" fontId="34" fillId="0" borderId="1" xfId="0" applyNumberFormat="1" applyFont="1" applyBorder="1" applyAlignment="1">
      <alignment vertical="top"/>
    </xf>
    <xf numFmtId="10" fontId="38" fillId="27" borderId="13" xfId="63" applyNumberFormat="1" applyFont="1" applyFill="1" applyBorder="1" applyAlignment="1">
      <alignment horizontal="right"/>
    </xf>
    <xf numFmtId="10" fontId="38" fillId="27" borderId="1" xfId="63" applyNumberFormat="1" applyFont="1" applyFill="1" applyBorder="1" applyAlignment="1">
      <alignment vertical="top"/>
    </xf>
    <xf numFmtId="179" fontId="34" fillId="0" borderId="1" xfId="0" applyNumberFormat="1" applyFont="1" applyBorder="1" applyAlignment="1">
      <alignment horizontal="right"/>
    </xf>
    <xf numFmtId="179" fontId="34" fillId="0" borderId="1" xfId="0" applyNumberFormat="1" applyFont="1" applyBorder="1" applyAlignment="1">
      <alignment vertical="top"/>
    </xf>
    <xf numFmtId="0" fontId="38" fillId="28" borderId="1" xfId="0" applyFont="1" applyFill="1" applyBorder="1" applyAlignment="1">
      <alignment vertical="top"/>
    </xf>
    <xf numFmtId="180" fontId="42" fillId="0" borderId="15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vertical="top"/>
    </xf>
    <xf numFmtId="179" fontId="34" fillId="28" borderId="17" xfId="0" applyNumberFormat="1" applyFont="1" applyFill="1" applyBorder="1" applyAlignment="1">
      <alignment horizontal="right" vertical="center"/>
    </xf>
    <xf numFmtId="43" fontId="34" fillId="0" borderId="0" xfId="0" applyNumberFormat="1" applyFont="1" applyAlignment="1">
      <alignment horizontal="right"/>
    </xf>
    <xf numFmtId="177" fontId="37" fillId="26" borderId="17" xfId="0" applyNumberFormat="1" applyFont="1" applyFill="1" applyBorder="1" applyAlignment="1">
      <alignment horizontal="center" vertical="center" wrapText="1"/>
    </xf>
    <xf numFmtId="0" fontId="34" fillId="28" borderId="17" xfId="0" applyFont="1" applyFill="1" applyBorder="1" applyAlignment="1">
      <alignment horizontal="right" vertical="center"/>
    </xf>
    <xf numFmtId="0" fontId="34" fillId="28" borderId="17" xfId="34" applyFont="1" applyFill="1" applyBorder="1" applyAlignment="1">
      <alignment horizontal="right" vertical="center"/>
    </xf>
    <xf numFmtId="0" fontId="38" fillId="0" borderId="17" xfId="0" applyFont="1" applyFill="1" applyBorder="1" applyAlignment="1"/>
    <xf numFmtId="0" fontId="34" fillId="0" borderId="17" xfId="0" applyFont="1" applyFill="1" applyBorder="1" applyAlignment="1">
      <alignment horizontal="right" vertical="center"/>
    </xf>
    <xf numFmtId="0" fontId="39" fillId="24" borderId="0" xfId="0" applyFont="1" applyFill="1" applyAlignment="1">
      <alignment horizontal="center" wrapText="1"/>
    </xf>
    <xf numFmtId="179" fontId="34" fillId="28" borderId="17" xfId="0" applyNumberFormat="1" applyFont="1" applyFill="1" applyBorder="1" applyAlignment="1">
      <alignment vertical="top"/>
    </xf>
    <xf numFmtId="178" fontId="38" fillId="27" borderId="16" xfId="0" applyNumberFormat="1" applyFont="1" applyFill="1" applyBorder="1" applyAlignment="1">
      <alignment vertical="top"/>
    </xf>
    <xf numFmtId="180" fontId="34" fillId="0" borderId="0" xfId="0" applyNumberFormat="1" applyFont="1"/>
    <xf numFmtId="179" fontId="34" fillId="0" borderId="0" xfId="0" applyNumberFormat="1" applyFont="1"/>
    <xf numFmtId="0" fontId="34" fillId="28" borderId="17" xfId="65" applyFont="1" applyFill="1" applyBorder="1" applyAlignment="1">
      <alignment horizontal="justify" vertical="center" wrapText="1"/>
    </xf>
    <xf numFmtId="0" fontId="39" fillId="28" borderId="17" xfId="0" applyFont="1" applyFill="1" applyBorder="1" applyAlignment="1">
      <alignment horizontal="left" vertical="center"/>
    </xf>
    <xf numFmtId="0" fontId="34" fillId="28" borderId="17" xfId="0" applyFont="1" applyFill="1" applyBorder="1" applyAlignment="1">
      <alignment horizontal="left" vertical="center"/>
    </xf>
    <xf numFmtId="0" fontId="33" fillId="0" borderId="0" xfId="0" applyFont="1" applyAlignment="1">
      <alignment horizontal="center"/>
    </xf>
    <xf numFmtId="0" fontId="34" fillId="28" borderId="11" xfId="0" applyFont="1" applyFill="1" applyBorder="1" applyAlignment="1">
      <alignment horizontal="right"/>
    </xf>
    <xf numFmtId="0" fontId="34" fillId="28" borderId="14" xfId="0" applyFont="1" applyFill="1" applyBorder="1" applyAlignment="1">
      <alignment horizontal="right"/>
    </xf>
    <xf numFmtId="0" fontId="34" fillId="28" borderId="15" xfId="0" applyFont="1" applyFill="1" applyBorder="1" applyAlignment="1">
      <alignment horizontal="right"/>
    </xf>
    <xf numFmtId="0" fontId="34" fillId="28" borderId="1" xfId="0" applyFont="1" applyFill="1" applyBorder="1" applyAlignment="1">
      <alignment horizontal="right"/>
    </xf>
    <xf numFmtId="0" fontId="34" fillId="28" borderId="17" xfId="0" applyFont="1" applyFill="1" applyBorder="1" applyAlignment="1">
      <alignment horizontal="right"/>
    </xf>
    <xf numFmtId="0" fontId="34" fillId="28" borderId="11" xfId="34" applyFont="1" applyFill="1" applyBorder="1" applyAlignment="1">
      <alignment horizontal="right"/>
    </xf>
    <xf numFmtId="0" fontId="34" fillId="28" borderId="14" xfId="34" applyFont="1" applyFill="1" applyBorder="1" applyAlignment="1">
      <alignment horizontal="right"/>
    </xf>
    <xf numFmtId="0" fontId="34" fillId="28" borderId="15" xfId="34" applyFont="1" applyFill="1" applyBorder="1" applyAlignment="1">
      <alignment horizontal="right"/>
    </xf>
    <xf numFmtId="0" fontId="34" fillId="0" borderId="11" xfId="0" applyFont="1" applyBorder="1" applyAlignment="1">
      <alignment horizontal="right"/>
    </xf>
    <xf numFmtId="0" fontId="34" fillId="0" borderId="14" xfId="0" applyFont="1" applyBorder="1" applyAlignment="1">
      <alignment horizontal="right"/>
    </xf>
    <xf numFmtId="0" fontId="34" fillId="0" borderId="15" xfId="0" applyFont="1" applyBorder="1" applyAlignment="1">
      <alignment horizontal="right"/>
    </xf>
    <xf numFmtId="0" fontId="38" fillId="28" borderId="11" xfId="0" applyFont="1" applyFill="1" applyBorder="1" applyAlignment="1">
      <alignment horizontal="center" vertical="center"/>
    </xf>
    <xf numFmtId="0" fontId="38" fillId="28" borderId="14" xfId="0" applyFont="1" applyFill="1" applyBorder="1" applyAlignment="1">
      <alignment horizontal="center" vertical="center"/>
    </xf>
    <xf numFmtId="0" fontId="38" fillId="28" borderId="15" xfId="0" applyFont="1" applyFill="1" applyBorder="1" applyAlignment="1">
      <alignment horizontal="center" vertical="center"/>
    </xf>
    <xf numFmtId="0" fontId="35" fillId="29" borderId="1" xfId="0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center" vertical="center"/>
    </xf>
  </cellXfs>
  <cellStyles count="25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1" builtinId="9" hidden="1"/>
    <cellStyle name="已访问的超链接" xfId="163" builtinId="9" hidden="1"/>
    <cellStyle name="已访问的超链接" xfId="165" builtinId="9" hidden="1"/>
    <cellStyle name="已访问的超链接" xfId="167" builtinId="9" hidden="1"/>
    <cellStyle name="已访问的超链接" xfId="169" builtinId="9" hidden="1"/>
    <cellStyle name="已访问的超链接" xfId="171" builtinId="9" hidden="1"/>
    <cellStyle name="已访问的超链接" xfId="173" builtinId="9" hidden="1"/>
    <cellStyle name="已访问的超链接" xfId="175" builtinId="9" hidden="1"/>
    <cellStyle name="已访问的超链接" xfId="177" builtinId="9" hidden="1"/>
    <cellStyle name="已访问的超链接" xfId="179" builtinId="9" hidden="1"/>
    <cellStyle name="已访问的超链接" xfId="181" builtinId="9" hidden="1"/>
    <cellStyle name="已访问的超链接" xfId="183" builtinId="9" hidden="1"/>
    <cellStyle name="已访问的超链接" xfId="185" builtinId="9" hidden="1"/>
    <cellStyle name="已访问的超链接" xfId="187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44</xdr:row>
      <xdr:rowOff>257175</xdr:rowOff>
    </xdr:from>
    <xdr:to>
      <xdr:col>4</xdr:col>
      <xdr:colOff>19050</xdr:colOff>
      <xdr:row>44</xdr:row>
      <xdr:rowOff>257175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905750" y="1881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86"/>
  <sheetViews>
    <sheetView tabSelected="1" topLeftCell="B23" zoomScaleNormal="100" workbookViewId="0">
      <selection activeCell="J71" sqref="J71"/>
    </sheetView>
  </sheetViews>
  <sheetFormatPr defaultColWidth="8.875" defaultRowHeight="15.75"/>
  <cols>
    <col min="1" max="1" width="8.875" style="1"/>
    <col min="2" max="2" width="8.5" style="1" customWidth="1"/>
    <col min="3" max="3" width="61.625" style="1" customWidth="1"/>
    <col min="4" max="4" width="24.5" style="1" customWidth="1"/>
    <col min="5" max="5" width="21.625" style="1" customWidth="1"/>
    <col min="6" max="6" width="8.75" style="1" customWidth="1"/>
    <col min="7" max="7" width="11.25" style="1" customWidth="1"/>
    <col min="8" max="8" width="9" style="1" bestFit="1" customWidth="1"/>
    <col min="9" max="9" width="13.5" style="1" customWidth="1"/>
    <col min="10" max="10" width="16.125" style="1" customWidth="1"/>
    <col min="11" max="11" width="18.5" style="3" customWidth="1"/>
    <col min="12" max="16384" width="8.875" style="1"/>
  </cols>
  <sheetData>
    <row r="2" spans="2:11" ht="20.25">
      <c r="B2" s="103" t="s">
        <v>11</v>
      </c>
      <c r="C2" s="103"/>
      <c r="D2" s="103"/>
      <c r="E2" s="103"/>
      <c r="H2" s="2"/>
      <c r="I2" s="2"/>
      <c r="J2" s="2"/>
    </row>
    <row r="3" spans="2:11" ht="31.5">
      <c r="B3" s="4"/>
      <c r="C3" s="5" t="s">
        <v>12</v>
      </c>
      <c r="D3" s="95" t="s">
        <v>54</v>
      </c>
      <c r="F3" s="2"/>
      <c r="G3" s="2"/>
      <c r="H3" s="2"/>
      <c r="I3" s="2"/>
      <c r="J3" s="2"/>
    </row>
    <row r="4" spans="2:11">
      <c r="B4" s="6" t="s">
        <v>13</v>
      </c>
      <c r="C4" s="7" t="s">
        <v>14</v>
      </c>
      <c r="D4" s="7" t="s">
        <v>15</v>
      </c>
      <c r="E4" s="7" t="s">
        <v>51</v>
      </c>
      <c r="F4" s="2"/>
      <c r="G4" s="2"/>
      <c r="H4" s="2"/>
      <c r="I4" s="2"/>
      <c r="J4" s="3"/>
      <c r="K4" s="1"/>
    </row>
    <row r="5" spans="2:11">
      <c r="B5" s="8">
        <v>1</v>
      </c>
      <c r="C5" s="9" t="s">
        <v>0</v>
      </c>
      <c r="D5" s="10">
        <f>J29</f>
        <v>27813.65</v>
      </c>
      <c r="E5" s="10"/>
      <c r="F5" s="2"/>
      <c r="G5" s="2"/>
      <c r="H5" s="2"/>
      <c r="I5" s="2"/>
      <c r="J5" s="3"/>
      <c r="K5" s="1"/>
    </row>
    <row r="6" spans="2:11">
      <c r="B6" s="8">
        <v>2</v>
      </c>
      <c r="C6" s="9" t="s">
        <v>1</v>
      </c>
      <c r="D6" s="10">
        <f>J32</f>
        <v>0</v>
      </c>
      <c r="E6" s="10"/>
      <c r="F6" s="2"/>
      <c r="G6" s="2"/>
      <c r="H6" s="2"/>
      <c r="I6" s="2"/>
      <c r="J6" s="3"/>
      <c r="K6" s="1"/>
    </row>
    <row r="7" spans="2:11">
      <c r="B7" s="8">
        <v>3</v>
      </c>
      <c r="C7" s="9" t="s">
        <v>2</v>
      </c>
      <c r="D7" s="10">
        <f>J36</f>
        <v>27600</v>
      </c>
      <c r="E7" s="10"/>
      <c r="F7" s="2"/>
      <c r="G7" s="2"/>
      <c r="H7" s="2"/>
      <c r="I7" s="2"/>
      <c r="J7" s="3"/>
      <c r="K7" s="1"/>
    </row>
    <row r="8" spans="2:11">
      <c r="B8" s="8">
        <v>4</v>
      </c>
      <c r="C8" s="9" t="s">
        <v>3</v>
      </c>
      <c r="D8" s="10">
        <f>J39</f>
        <v>172800</v>
      </c>
      <c r="E8" s="10"/>
      <c r="F8" s="2"/>
      <c r="G8" s="2"/>
      <c r="H8" s="2"/>
      <c r="I8" s="2"/>
      <c r="J8" s="3"/>
      <c r="K8" s="1"/>
    </row>
    <row r="9" spans="2:11">
      <c r="B9" s="8">
        <v>5</v>
      </c>
      <c r="C9" s="9" t="s">
        <v>36</v>
      </c>
      <c r="D9" s="10">
        <f>J42</f>
        <v>0</v>
      </c>
      <c r="E9" s="10"/>
      <c r="F9" s="2"/>
      <c r="G9" s="2"/>
      <c r="H9" s="2"/>
      <c r="I9" s="2"/>
      <c r="J9" s="3"/>
      <c r="K9" s="1"/>
    </row>
    <row r="10" spans="2:11">
      <c r="B10" s="8">
        <v>6</v>
      </c>
      <c r="C10" s="9" t="s">
        <v>4</v>
      </c>
      <c r="D10" s="10">
        <f>J45</f>
        <v>0</v>
      </c>
      <c r="E10" s="10"/>
      <c r="F10" s="2"/>
      <c r="G10" s="2"/>
      <c r="H10" s="2"/>
      <c r="I10" s="2"/>
      <c r="J10" s="3"/>
      <c r="K10" s="1"/>
    </row>
    <row r="11" spans="2:11">
      <c r="B11" s="8">
        <v>7</v>
      </c>
      <c r="C11" s="9" t="s">
        <v>5</v>
      </c>
      <c r="D11" s="10">
        <f>J48</f>
        <v>0</v>
      </c>
      <c r="E11" s="10"/>
      <c r="F11" s="11"/>
      <c r="G11" s="11"/>
      <c r="H11" s="2"/>
      <c r="I11" s="2"/>
      <c r="J11" s="3"/>
      <c r="K11" s="1"/>
    </row>
    <row r="12" spans="2:11">
      <c r="B12" s="8">
        <v>8</v>
      </c>
      <c r="C12" s="9" t="s">
        <v>6</v>
      </c>
      <c r="D12" s="10">
        <f>J52</f>
        <v>26400</v>
      </c>
      <c r="E12" s="10"/>
      <c r="F12" s="11"/>
      <c r="G12" s="11"/>
      <c r="H12" s="2"/>
      <c r="I12" s="2"/>
      <c r="J12" s="3"/>
      <c r="K12" s="1"/>
    </row>
    <row r="13" spans="2:11">
      <c r="B13" s="8">
        <v>9</v>
      </c>
      <c r="C13" s="9" t="s">
        <v>7</v>
      </c>
      <c r="D13" s="10">
        <f>J56</f>
        <v>0</v>
      </c>
      <c r="E13" s="10"/>
      <c r="F13" s="12"/>
      <c r="G13" s="12"/>
      <c r="H13" s="2"/>
      <c r="I13" s="2"/>
      <c r="J13" s="3"/>
      <c r="K13" s="1"/>
    </row>
    <row r="14" spans="2:11">
      <c r="B14" s="8">
        <v>10</v>
      </c>
      <c r="C14" s="9" t="s">
        <v>16</v>
      </c>
      <c r="D14" s="10">
        <f>J60</f>
        <v>0</v>
      </c>
      <c r="E14" s="10"/>
      <c r="F14" s="12"/>
      <c r="G14" s="12"/>
      <c r="H14" s="12"/>
      <c r="I14" s="2"/>
      <c r="J14" s="3"/>
      <c r="K14" s="1"/>
    </row>
    <row r="15" spans="2:11">
      <c r="B15" s="8">
        <v>11</v>
      </c>
      <c r="C15" s="9" t="s">
        <v>8</v>
      </c>
      <c r="D15" s="10">
        <f>J63</f>
        <v>0</v>
      </c>
      <c r="E15" s="10"/>
      <c r="F15" s="12"/>
      <c r="G15" s="12"/>
      <c r="H15" s="12"/>
      <c r="I15" s="2"/>
      <c r="J15" s="3"/>
      <c r="K15" s="1"/>
    </row>
    <row r="16" spans="2:11">
      <c r="B16" s="8">
        <v>12</v>
      </c>
      <c r="C16" s="9" t="s">
        <v>32</v>
      </c>
      <c r="D16" s="10">
        <f>J66</f>
        <v>0</v>
      </c>
      <c r="E16" s="10"/>
      <c r="F16" s="12"/>
      <c r="G16" s="12"/>
      <c r="H16" s="12"/>
      <c r="I16" s="2"/>
      <c r="J16" s="3"/>
      <c r="K16" s="1"/>
    </row>
    <row r="17" spans="2:11">
      <c r="B17" s="8">
        <v>13</v>
      </c>
      <c r="C17" s="9" t="s">
        <v>31</v>
      </c>
      <c r="D17" s="10">
        <f>J69</f>
        <v>6000</v>
      </c>
      <c r="E17" s="10"/>
      <c r="F17" s="12"/>
      <c r="G17" s="12"/>
      <c r="H17" s="12"/>
      <c r="I17" s="2"/>
      <c r="J17" s="3"/>
      <c r="K17" s="1"/>
    </row>
    <row r="18" spans="2:11">
      <c r="B18" s="8">
        <v>14</v>
      </c>
      <c r="C18" s="9" t="s">
        <v>9</v>
      </c>
      <c r="D18" s="13">
        <f>(D5+D6+D7+D8+D9+D10+D11+D12+D13+D14+D15+D16+D17)*0.06</f>
        <v>15636.819</v>
      </c>
      <c r="E18" s="13"/>
      <c r="F18" s="2"/>
      <c r="G18" s="2"/>
      <c r="H18" s="2"/>
      <c r="I18" s="2"/>
      <c r="J18" s="3"/>
      <c r="K18" s="1"/>
    </row>
    <row r="19" spans="2:11">
      <c r="B19" s="14"/>
      <c r="C19" s="9" t="s">
        <v>10</v>
      </c>
      <c r="D19" s="15">
        <f>SUM(D5:D18)</f>
        <v>276250.46899999998</v>
      </c>
      <c r="E19" s="15"/>
      <c r="F19" s="89"/>
      <c r="G19" s="89"/>
      <c r="H19" s="89"/>
      <c r="I19" s="2"/>
      <c r="J19" s="3"/>
      <c r="K19" s="1"/>
    </row>
    <row r="20" spans="2:11">
      <c r="B20" s="16"/>
      <c r="C20" s="17"/>
      <c r="D20" s="18"/>
      <c r="F20" s="2"/>
      <c r="G20" s="2"/>
      <c r="H20" s="2"/>
      <c r="I20" s="2"/>
      <c r="J20" s="2"/>
    </row>
    <row r="21" spans="2:11" ht="20.25">
      <c r="B21" s="19"/>
      <c r="C21" s="20" t="s">
        <v>17</v>
      </c>
      <c r="D21" s="21"/>
      <c r="E21" s="22"/>
      <c r="F21" s="22"/>
      <c r="G21" s="22"/>
      <c r="H21" s="23"/>
      <c r="I21" s="23"/>
      <c r="J21" s="23"/>
      <c r="K21" s="24"/>
    </row>
    <row r="22" spans="2:11" ht="31.5">
      <c r="B22" s="25" t="s">
        <v>18</v>
      </c>
      <c r="C22" s="25" t="s">
        <v>19</v>
      </c>
      <c r="D22" s="25" t="s">
        <v>20</v>
      </c>
      <c r="E22" s="25" t="s">
        <v>21</v>
      </c>
      <c r="F22" s="26" t="s">
        <v>37</v>
      </c>
      <c r="G22" s="90" t="s">
        <v>52</v>
      </c>
      <c r="H22" s="27" t="s">
        <v>53</v>
      </c>
      <c r="I22" s="28" t="s">
        <v>22</v>
      </c>
      <c r="J22" s="29" t="s">
        <v>23</v>
      </c>
      <c r="K22" s="30" t="s">
        <v>29</v>
      </c>
    </row>
    <row r="23" spans="2:11">
      <c r="B23" s="31">
        <v>1</v>
      </c>
      <c r="C23" s="32" t="str">
        <f>C5</f>
        <v>会议活动策划 Meeting\Event Design</v>
      </c>
      <c r="D23" s="32"/>
      <c r="E23" s="33"/>
      <c r="F23" s="34"/>
      <c r="G23" s="34"/>
      <c r="H23" s="34"/>
      <c r="I23" s="34"/>
      <c r="J23" s="35"/>
      <c r="K23" s="97"/>
    </row>
    <row r="24" spans="2:11" s="45" customFormat="1" ht="17.100000000000001" customHeight="1">
      <c r="B24" s="37" t="s">
        <v>48</v>
      </c>
      <c r="C24" s="47" t="s">
        <v>57</v>
      </c>
      <c r="D24" s="47" t="s">
        <v>62</v>
      </c>
      <c r="E24" s="47"/>
      <c r="F24" s="47">
        <v>1</v>
      </c>
      <c r="G24" s="47">
        <v>1</v>
      </c>
      <c r="H24" s="47">
        <v>1</v>
      </c>
      <c r="I24" s="43">
        <v>5263.65</v>
      </c>
      <c r="J24" s="43">
        <f t="shared" ref="J24:J26" si="0">F24*H24*I24*G24</f>
        <v>5263.65</v>
      </c>
      <c r="K24" s="44">
        <v>5600</v>
      </c>
    </row>
    <row r="25" spans="2:11" s="45" customFormat="1" ht="17.100000000000001" customHeight="1">
      <c r="B25" s="37" t="s">
        <v>56</v>
      </c>
      <c r="C25" s="47" t="s">
        <v>58</v>
      </c>
      <c r="D25" s="47" t="s">
        <v>63</v>
      </c>
      <c r="E25" s="47"/>
      <c r="F25" s="47">
        <v>1</v>
      </c>
      <c r="G25" s="47">
        <v>1</v>
      </c>
      <c r="H25" s="47">
        <v>1</v>
      </c>
      <c r="I25" s="43">
        <v>2750</v>
      </c>
      <c r="J25" s="43">
        <f t="shared" si="0"/>
        <v>2750</v>
      </c>
      <c r="K25" s="96">
        <v>2750</v>
      </c>
    </row>
    <row r="26" spans="2:11" s="45" customFormat="1" ht="17.100000000000001" customHeight="1">
      <c r="B26" s="37" t="s">
        <v>60</v>
      </c>
      <c r="C26" s="47" t="s">
        <v>64</v>
      </c>
      <c r="D26" s="47" t="s">
        <v>59</v>
      </c>
      <c r="E26" s="47"/>
      <c r="F26" s="47">
        <v>4</v>
      </c>
      <c r="G26" s="47">
        <v>10</v>
      </c>
      <c r="H26" s="47">
        <v>1</v>
      </c>
      <c r="I26" s="88">
        <v>450</v>
      </c>
      <c r="J26" s="43">
        <f t="shared" si="0"/>
        <v>18000</v>
      </c>
      <c r="K26" s="96">
        <v>450</v>
      </c>
    </row>
    <row r="27" spans="2:11" s="45" customFormat="1" ht="17.100000000000001" customHeight="1">
      <c r="B27" s="37" t="s">
        <v>61</v>
      </c>
      <c r="C27" s="38" t="s">
        <v>45</v>
      </c>
      <c r="D27" s="39" t="s">
        <v>33</v>
      </c>
      <c r="E27" s="40"/>
      <c r="F27" s="41">
        <v>1</v>
      </c>
      <c r="G27" s="91">
        <v>1</v>
      </c>
      <c r="H27" s="42">
        <v>1</v>
      </c>
      <c r="I27" s="43">
        <v>700</v>
      </c>
      <c r="J27" s="43">
        <f>F27*H27*I27*G27</f>
        <v>700</v>
      </c>
      <c r="K27" s="44">
        <f>F27*H27*I27</f>
        <v>700</v>
      </c>
    </row>
    <row r="28" spans="2:11" s="45" customFormat="1" ht="17.100000000000001" customHeight="1">
      <c r="B28" s="37" t="s">
        <v>40</v>
      </c>
      <c r="C28" s="38" t="s">
        <v>46</v>
      </c>
      <c r="D28" s="39" t="s">
        <v>33</v>
      </c>
      <c r="E28" s="40"/>
      <c r="F28" s="41">
        <v>1</v>
      </c>
      <c r="G28" s="91">
        <v>1</v>
      </c>
      <c r="H28" s="42">
        <v>1</v>
      </c>
      <c r="I28" s="43">
        <v>1100</v>
      </c>
      <c r="J28" s="43">
        <f>F28*H28*I28*G28</f>
        <v>1100</v>
      </c>
      <c r="K28" s="44">
        <f t="shared" ref="K28" si="1">F28*H28*I28</f>
        <v>1100</v>
      </c>
    </row>
    <row r="29" spans="2:11" s="45" customFormat="1">
      <c r="B29" s="104" t="s">
        <v>24</v>
      </c>
      <c r="C29" s="105"/>
      <c r="D29" s="105"/>
      <c r="E29" s="105"/>
      <c r="F29" s="105"/>
      <c r="G29" s="105"/>
      <c r="H29" s="105"/>
      <c r="I29" s="106"/>
      <c r="J29" s="46">
        <f>SUM(J24:J28)</f>
        <v>27813.65</v>
      </c>
      <c r="K29" s="44">
        <f>(K24*H24*G24*F24)+K25*H25*G25*F25+K26*H26*G26*F26+K27*H27*G27*F27+K28*H28*G28*F28</f>
        <v>28150</v>
      </c>
    </row>
    <row r="30" spans="2:11" s="45" customFormat="1" hidden="1">
      <c r="B30" s="31">
        <v>2</v>
      </c>
      <c r="C30" s="32" t="str">
        <f>C6</f>
        <v>背景板制作 Back Drop</v>
      </c>
      <c r="D30" s="32"/>
      <c r="E30" s="33"/>
      <c r="F30" s="34"/>
      <c r="G30" s="34"/>
      <c r="H30" s="34"/>
      <c r="I30" s="34"/>
      <c r="J30" s="35"/>
      <c r="K30" s="36"/>
    </row>
    <row r="31" spans="2:11" s="45" customFormat="1" hidden="1">
      <c r="B31" s="37"/>
      <c r="C31" s="38"/>
      <c r="D31" s="48"/>
      <c r="E31" s="49"/>
      <c r="F31" s="41"/>
      <c r="G31" s="91"/>
      <c r="H31" s="50"/>
      <c r="I31" s="43"/>
      <c r="J31" s="43"/>
      <c r="K31" s="44"/>
    </row>
    <row r="32" spans="2:11" s="45" customFormat="1" hidden="1">
      <c r="B32" s="107" t="s">
        <v>24</v>
      </c>
      <c r="C32" s="107"/>
      <c r="D32" s="107"/>
      <c r="E32" s="107"/>
      <c r="F32" s="107"/>
      <c r="G32" s="108"/>
      <c r="H32" s="107"/>
      <c r="I32" s="107"/>
      <c r="J32" s="46">
        <f>SUM(J31:J31)</f>
        <v>0</v>
      </c>
      <c r="K32" s="44"/>
    </row>
    <row r="33" spans="2:11" s="45" customFormat="1">
      <c r="B33" s="31">
        <v>3</v>
      </c>
      <c r="C33" s="32" t="s">
        <v>2</v>
      </c>
      <c r="D33" s="32"/>
      <c r="E33" s="33"/>
      <c r="F33" s="34"/>
      <c r="G33" s="34"/>
      <c r="H33" s="34"/>
      <c r="I33" s="34"/>
      <c r="J33" s="35"/>
      <c r="K33" s="36"/>
    </row>
    <row r="34" spans="2:11" s="45" customFormat="1">
      <c r="B34" s="51" t="s">
        <v>39</v>
      </c>
      <c r="C34" s="52" t="s">
        <v>41</v>
      </c>
      <c r="D34" s="52" t="s">
        <v>34</v>
      </c>
      <c r="E34" s="53" t="s">
        <v>35</v>
      </c>
      <c r="F34" s="54">
        <v>1</v>
      </c>
      <c r="G34" s="92">
        <v>120</v>
      </c>
      <c r="H34" s="54">
        <v>1</v>
      </c>
      <c r="I34" s="55">
        <v>200</v>
      </c>
      <c r="J34" s="43">
        <f>F34*H34*I34*G34</f>
        <v>24000</v>
      </c>
      <c r="K34" s="44">
        <v>200</v>
      </c>
    </row>
    <row r="35" spans="2:11" s="45" customFormat="1">
      <c r="B35" s="51" t="s">
        <v>42</v>
      </c>
      <c r="C35" s="52" t="s">
        <v>43</v>
      </c>
      <c r="D35" s="52" t="s">
        <v>44</v>
      </c>
      <c r="E35" s="53"/>
      <c r="F35" s="54">
        <v>1</v>
      </c>
      <c r="G35" s="92">
        <v>120</v>
      </c>
      <c r="H35" s="54">
        <v>1</v>
      </c>
      <c r="I35" s="55">
        <v>30</v>
      </c>
      <c r="J35" s="43">
        <f>F35*H35*I35*G35</f>
        <v>3600</v>
      </c>
      <c r="K35" s="44"/>
    </row>
    <row r="36" spans="2:11" s="45" customFormat="1">
      <c r="B36" s="109" t="s">
        <v>24</v>
      </c>
      <c r="C36" s="110"/>
      <c r="D36" s="110"/>
      <c r="E36" s="110"/>
      <c r="F36" s="110"/>
      <c r="G36" s="110"/>
      <c r="H36" s="110"/>
      <c r="I36" s="111"/>
      <c r="J36" s="55">
        <f>SUM(J34:J35)</f>
        <v>27600</v>
      </c>
      <c r="K36" s="44">
        <f>K34*H34*G34*F34+K35*H35*G35*F35</f>
        <v>24000</v>
      </c>
    </row>
    <row r="37" spans="2:11" s="45" customFormat="1">
      <c r="B37" s="31">
        <v>4</v>
      </c>
      <c r="C37" s="32" t="s">
        <v>3</v>
      </c>
      <c r="D37" s="32"/>
      <c r="E37" s="33"/>
      <c r="F37" s="34"/>
      <c r="G37" s="34"/>
      <c r="H37" s="34"/>
      <c r="I37" s="34"/>
      <c r="J37" s="35"/>
      <c r="K37" s="36"/>
    </row>
    <row r="38" spans="2:11" s="45" customFormat="1">
      <c r="B38" s="51" t="s">
        <v>49</v>
      </c>
      <c r="C38" s="52" t="s">
        <v>55</v>
      </c>
      <c r="D38" s="52"/>
      <c r="E38" s="53"/>
      <c r="F38" s="54">
        <v>300</v>
      </c>
      <c r="G38" s="92">
        <v>120</v>
      </c>
      <c r="H38" s="54">
        <v>6</v>
      </c>
      <c r="I38" s="55">
        <v>0.8</v>
      </c>
      <c r="J38" s="43">
        <f>F38*H38*I38*G38</f>
        <v>172800</v>
      </c>
      <c r="K38" s="44"/>
    </row>
    <row r="39" spans="2:11" s="45" customFormat="1">
      <c r="B39" s="109" t="s">
        <v>24</v>
      </c>
      <c r="C39" s="110"/>
      <c r="D39" s="110"/>
      <c r="E39" s="110"/>
      <c r="F39" s="110"/>
      <c r="G39" s="110"/>
      <c r="H39" s="110"/>
      <c r="I39" s="111"/>
      <c r="J39" s="57">
        <f>J38</f>
        <v>172800</v>
      </c>
      <c r="K39" s="58">
        <f>SUM(K38)</f>
        <v>0</v>
      </c>
    </row>
    <row r="40" spans="2:11" s="45" customFormat="1" hidden="1">
      <c r="B40" s="31">
        <v>5</v>
      </c>
      <c r="C40" s="32" t="str">
        <f>C9</f>
        <v>视频文件制作  Opening/Introduction Video Production</v>
      </c>
      <c r="D40" s="32"/>
      <c r="E40" s="33"/>
      <c r="F40" s="34"/>
      <c r="G40" s="34"/>
      <c r="H40" s="34"/>
      <c r="I40" s="34"/>
      <c r="J40" s="35"/>
      <c r="K40" s="36"/>
    </row>
    <row r="41" spans="2:11" s="45" customFormat="1" hidden="1">
      <c r="B41" s="51"/>
      <c r="C41" s="59"/>
      <c r="D41" s="53"/>
      <c r="E41" s="53"/>
      <c r="F41" s="54"/>
      <c r="G41" s="92"/>
      <c r="H41" s="54"/>
      <c r="I41" s="55"/>
      <c r="J41" s="60"/>
      <c r="K41" s="56"/>
    </row>
    <row r="42" spans="2:11" s="45" customFormat="1" hidden="1">
      <c r="B42" s="109" t="s">
        <v>24</v>
      </c>
      <c r="C42" s="110"/>
      <c r="D42" s="110"/>
      <c r="E42" s="110"/>
      <c r="F42" s="110"/>
      <c r="G42" s="110"/>
      <c r="H42" s="110"/>
      <c r="I42" s="111"/>
      <c r="J42" s="57">
        <f>SUM(J41:J41)</f>
        <v>0</v>
      </c>
      <c r="K42" s="58">
        <f>SUM(K41:K41)</f>
        <v>0</v>
      </c>
    </row>
    <row r="43" spans="2:11" s="45" customFormat="1" hidden="1">
      <c r="B43" s="31">
        <v>6</v>
      </c>
      <c r="C43" s="32" t="str">
        <f>C10</f>
        <v>音响设备AV</v>
      </c>
      <c r="D43" s="32"/>
      <c r="E43" s="33"/>
      <c r="F43" s="34"/>
      <c r="G43" s="34"/>
      <c r="H43" s="34"/>
      <c r="I43" s="34"/>
      <c r="J43" s="35"/>
      <c r="K43" s="36"/>
    </row>
    <row r="44" spans="2:11" s="45" customFormat="1" hidden="1">
      <c r="B44" s="61"/>
      <c r="C44" s="62"/>
      <c r="D44" s="62"/>
      <c r="E44" s="62"/>
      <c r="F44" s="62"/>
      <c r="G44" s="93"/>
      <c r="H44" s="62"/>
      <c r="I44" s="62"/>
      <c r="J44" s="62"/>
      <c r="K44" s="63"/>
    </row>
    <row r="45" spans="2:11" s="45" customFormat="1" hidden="1">
      <c r="B45" s="109" t="s">
        <v>24</v>
      </c>
      <c r="C45" s="110"/>
      <c r="D45" s="110"/>
      <c r="E45" s="110"/>
      <c r="F45" s="110"/>
      <c r="G45" s="110"/>
      <c r="H45" s="110"/>
      <c r="I45" s="111"/>
      <c r="J45" s="46">
        <f>SUM(J44)</f>
        <v>0</v>
      </c>
      <c r="K45" s="58"/>
    </row>
    <row r="46" spans="2:11" s="45" customFormat="1" hidden="1">
      <c r="B46" s="31">
        <v>7</v>
      </c>
      <c r="C46" s="32" t="str">
        <f>C11</f>
        <v>电工Electrical Works</v>
      </c>
      <c r="D46" s="32"/>
      <c r="E46" s="33"/>
      <c r="F46" s="34"/>
      <c r="G46" s="34"/>
      <c r="H46" s="34"/>
      <c r="I46" s="34"/>
      <c r="J46" s="35"/>
      <c r="K46" s="36"/>
    </row>
    <row r="47" spans="2:11" s="45" customFormat="1" hidden="1">
      <c r="B47" s="37"/>
      <c r="C47" s="64"/>
      <c r="D47" s="64"/>
      <c r="E47" s="65"/>
      <c r="F47" s="41"/>
      <c r="G47" s="91"/>
      <c r="H47" s="41"/>
      <c r="I47" s="43"/>
      <c r="J47" s="43"/>
      <c r="K47" s="66"/>
    </row>
    <row r="48" spans="2:11" s="45" customFormat="1" hidden="1">
      <c r="B48" s="104" t="s">
        <v>24</v>
      </c>
      <c r="C48" s="105"/>
      <c r="D48" s="105"/>
      <c r="E48" s="105"/>
      <c r="F48" s="105"/>
      <c r="G48" s="105"/>
      <c r="H48" s="105"/>
      <c r="I48" s="106"/>
      <c r="J48" s="46">
        <f>SUM(J47)</f>
        <v>0</v>
      </c>
      <c r="K48" s="44"/>
    </row>
    <row r="49" spans="2:11" s="45" customFormat="1">
      <c r="B49" s="31">
        <v>8</v>
      </c>
      <c r="C49" s="32" t="str">
        <f>C12</f>
        <v>进、撤展人工费 Construction &amp; Dismantling</v>
      </c>
      <c r="D49" s="32"/>
      <c r="E49" s="33"/>
      <c r="F49" s="34"/>
      <c r="G49" s="34"/>
      <c r="H49" s="34"/>
      <c r="I49" s="34"/>
      <c r="J49" s="35"/>
      <c r="K49" s="36"/>
    </row>
    <row r="50" spans="2:11" s="45" customFormat="1">
      <c r="B50" s="37" t="s">
        <v>25</v>
      </c>
      <c r="C50" s="100" t="s">
        <v>66</v>
      </c>
      <c r="D50" s="101" t="s">
        <v>68</v>
      </c>
      <c r="E50" s="102"/>
      <c r="F50" s="91">
        <v>1</v>
      </c>
      <c r="G50" s="91">
        <v>120</v>
      </c>
      <c r="H50" s="91">
        <v>1</v>
      </c>
      <c r="I50" s="88">
        <v>100</v>
      </c>
      <c r="J50" s="88">
        <f>F50*H50*I50*G50</f>
        <v>12000</v>
      </c>
      <c r="K50" s="96"/>
    </row>
    <row r="51" spans="2:11" s="45" customFormat="1">
      <c r="B51" s="37" t="s">
        <v>67</v>
      </c>
      <c r="C51" s="100" t="s">
        <v>65</v>
      </c>
      <c r="D51" s="101" t="s">
        <v>68</v>
      </c>
      <c r="E51" s="102"/>
      <c r="F51" s="91">
        <v>1</v>
      </c>
      <c r="G51" s="91">
        <v>120</v>
      </c>
      <c r="H51" s="91">
        <v>6</v>
      </c>
      <c r="I51" s="88">
        <v>20</v>
      </c>
      <c r="J51" s="88">
        <f>F51*H51*I51*G51</f>
        <v>14400</v>
      </c>
      <c r="K51" s="96"/>
    </row>
    <row r="52" spans="2:11" s="45" customFormat="1">
      <c r="B52" s="104" t="s">
        <v>26</v>
      </c>
      <c r="C52" s="105"/>
      <c r="D52" s="105"/>
      <c r="E52" s="105"/>
      <c r="F52" s="105"/>
      <c r="G52" s="105"/>
      <c r="H52" s="105"/>
      <c r="I52" s="106"/>
      <c r="J52" s="46">
        <f>SUM(J50:J51)</f>
        <v>26400</v>
      </c>
      <c r="K52" s="44">
        <f>SUM(K50)</f>
        <v>0</v>
      </c>
    </row>
    <row r="53" spans="2:11" s="45" customFormat="1" hidden="1">
      <c r="B53" s="31">
        <v>9</v>
      </c>
      <c r="C53" s="32" t="str">
        <f>C13</f>
        <v>摄影摄像 Shoot/Photograph</v>
      </c>
      <c r="D53" s="32"/>
      <c r="E53" s="33"/>
      <c r="F53" s="34"/>
      <c r="G53" s="34"/>
      <c r="H53" s="34"/>
      <c r="I53" s="34"/>
      <c r="J53" s="35"/>
      <c r="K53" s="36"/>
    </row>
    <row r="54" spans="2:11" hidden="1">
      <c r="B54" s="67"/>
      <c r="C54" s="68"/>
      <c r="D54" s="69"/>
      <c r="E54" s="70"/>
      <c r="F54" s="71"/>
      <c r="G54" s="94"/>
      <c r="H54" s="72"/>
      <c r="I54" s="73"/>
      <c r="J54" s="74"/>
      <c r="K54" s="75"/>
    </row>
    <row r="55" spans="2:11" hidden="1">
      <c r="B55" s="67"/>
      <c r="C55" s="70"/>
      <c r="D55" s="76"/>
      <c r="E55" s="70"/>
      <c r="F55" s="71"/>
      <c r="G55" s="94"/>
      <c r="H55" s="72"/>
      <c r="I55" s="73"/>
      <c r="J55" s="74"/>
      <c r="K55" s="75"/>
    </row>
    <row r="56" spans="2:11" s="45" customFormat="1" hidden="1">
      <c r="B56" s="104" t="s">
        <v>24</v>
      </c>
      <c r="C56" s="105"/>
      <c r="D56" s="105"/>
      <c r="E56" s="105"/>
      <c r="F56" s="105"/>
      <c r="G56" s="105"/>
      <c r="H56" s="105"/>
      <c r="I56" s="106"/>
      <c r="J56" s="46">
        <f>SUM(J54:J55)</f>
        <v>0</v>
      </c>
      <c r="K56" s="44"/>
    </row>
    <row r="57" spans="2:11" s="45" customFormat="1" hidden="1">
      <c r="B57" s="31">
        <v>10</v>
      </c>
      <c r="C57" s="32" t="str">
        <f>C14</f>
        <v>对于活动支持或项目执行上人员收费（天）project management</v>
      </c>
      <c r="D57" s="32"/>
      <c r="E57" s="33"/>
      <c r="F57" s="34"/>
      <c r="G57" s="34"/>
      <c r="H57" s="34"/>
      <c r="I57" s="34"/>
      <c r="J57" s="35"/>
      <c r="K57" s="36"/>
    </row>
    <row r="58" spans="2:11" s="45" customFormat="1" hidden="1">
      <c r="B58" s="37"/>
      <c r="C58" s="49"/>
      <c r="D58" s="48"/>
      <c r="E58" s="49"/>
      <c r="F58" s="41"/>
      <c r="G58" s="91"/>
      <c r="H58" s="41"/>
      <c r="I58" s="41"/>
      <c r="J58" s="43"/>
      <c r="K58" s="44"/>
    </row>
    <row r="59" spans="2:11" s="45" customFormat="1" hidden="1">
      <c r="B59" s="37"/>
      <c r="C59" s="49"/>
      <c r="D59" s="48"/>
      <c r="E59" s="49"/>
      <c r="F59" s="41"/>
      <c r="G59" s="91"/>
      <c r="H59" s="41"/>
      <c r="I59" s="41"/>
      <c r="J59" s="43"/>
      <c r="K59" s="44"/>
    </row>
    <row r="60" spans="2:11" s="45" customFormat="1" hidden="1">
      <c r="B60" s="104" t="s">
        <v>24</v>
      </c>
      <c r="C60" s="105"/>
      <c r="D60" s="105"/>
      <c r="E60" s="105"/>
      <c r="F60" s="105"/>
      <c r="G60" s="105"/>
      <c r="H60" s="105"/>
      <c r="I60" s="106"/>
      <c r="J60" s="46">
        <f>SUM(J58:J59)</f>
        <v>0</v>
      </c>
      <c r="K60" s="44">
        <f>SUM(K58:K59)</f>
        <v>0</v>
      </c>
    </row>
    <row r="61" spans="2:11" s="45" customFormat="1" hidden="1">
      <c r="B61" s="31">
        <v>11</v>
      </c>
      <c r="C61" s="32" t="str">
        <f>C15</f>
        <v>人员差旅travel</v>
      </c>
      <c r="D61" s="32"/>
      <c r="E61" s="33"/>
      <c r="F61" s="34"/>
      <c r="G61" s="34"/>
      <c r="H61" s="34"/>
      <c r="I61" s="34"/>
      <c r="J61" s="35"/>
      <c r="K61" s="36"/>
    </row>
    <row r="62" spans="2:11" s="45" customFormat="1" hidden="1">
      <c r="B62" s="37"/>
      <c r="C62" s="48"/>
      <c r="D62" s="48"/>
      <c r="E62" s="49"/>
      <c r="F62" s="41"/>
      <c r="G62" s="91"/>
      <c r="H62" s="41"/>
      <c r="I62" s="41"/>
      <c r="J62" s="43"/>
      <c r="K62" s="44"/>
    </row>
    <row r="63" spans="2:11" s="45" customFormat="1" hidden="1">
      <c r="B63" s="104" t="s">
        <v>24</v>
      </c>
      <c r="C63" s="105"/>
      <c r="D63" s="105"/>
      <c r="E63" s="105"/>
      <c r="F63" s="105"/>
      <c r="G63" s="105"/>
      <c r="H63" s="105"/>
      <c r="I63" s="106"/>
      <c r="J63" s="43">
        <f>SUM(J62:J62)</f>
        <v>0</v>
      </c>
      <c r="K63" s="77"/>
    </row>
    <row r="64" spans="2:11" s="45" customFormat="1" hidden="1">
      <c r="B64" s="31">
        <v>12</v>
      </c>
      <c r="C64" s="32" t="str">
        <f>C16</f>
        <v>游戏设备制作及租赁 Equipment Rents</v>
      </c>
      <c r="D64" s="32"/>
      <c r="E64" s="33"/>
      <c r="F64" s="34"/>
      <c r="G64" s="34"/>
      <c r="H64" s="34"/>
      <c r="I64" s="34"/>
      <c r="J64" s="35"/>
      <c r="K64" s="36"/>
    </row>
    <row r="65" spans="2:11" s="45" customFormat="1" hidden="1">
      <c r="B65" s="37"/>
      <c r="C65" s="48"/>
      <c r="D65" s="48"/>
      <c r="E65" s="49"/>
      <c r="F65" s="41"/>
      <c r="G65" s="91"/>
      <c r="H65" s="41"/>
      <c r="I65" s="43"/>
      <c r="J65" s="43"/>
      <c r="K65" s="44"/>
    </row>
    <row r="66" spans="2:11" s="45" customFormat="1" hidden="1">
      <c r="B66" s="104" t="s">
        <v>38</v>
      </c>
      <c r="C66" s="105"/>
      <c r="D66" s="105"/>
      <c r="E66" s="105"/>
      <c r="F66" s="105"/>
      <c r="G66" s="105"/>
      <c r="H66" s="105"/>
      <c r="I66" s="106"/>
      <c r="J66" s="43">
        <f>SUM(J65:J65)</f>
        <v>0</v>
      </c>
      <c r="K66" s="77"/>
    </row>
    <row r="67" spans="2:11" s="45" customFormat="1">
      <c r="B67" s="31">
        <v>13</v>
      </c>
      <c r="C67" s="32" t="s">
        <v>30</v>
      </c>
      <c r="D67" s="32"/>
      <c r="E67" s="33"/>
      <c r="F67" s="34"/>
      <c r="G67" s="34"/>
      <c r="H67" s="34"/>
      <c r="I67" s="34"/>
      <c r="J67" s="35"/>
      <c r="K67" s="36"/>
    </row>
    <row r="68" spans="2:11" s="45" customFormat="1">
      <c r="B68" s="37" t="s">
        <v>47</v>
      </c>
      <c r="C68" s="48" t="s">
        <v>50</v>
      </c>
      <c r="D68" s="48"/>
      <c r="E68" s="49"/>
      <c r="F68" s="41">
        <v>1</v>
      </c>
      <c r="G68" s="91"/>
      <c r="H68" s="41">
        <v>120</v>
      </c>
      <c r="I68" s="43">
        <v>50</v>
      </c>
      <c r="J68" s="43">
        <f>F68*H68*I68</f>
        <v>6000</v>
      </c>
      <c r="K68" s="43"/>
    </row>
    <row r="69" spans="2:11">
      <c r="B69" s="112" t="s">
        <v>24</v>
      </c>
      <c r="C69" s="113"/>
      <c r="D69" s="113"/>
      <c r="E69" s="113"/>
      <c r="F69" s="113"/>
      <c r="G69" s="113"/>
      <c r="H69" s="113"/>
      <c r="I69" s="114"/>
      <c r="J69" s="74">
        <f>SUM(J68:J68)</f>
        <v>6000</v>
      </c>
      <c r="K69" s="78">
        <f>SUM(K68:K68)</f>
        <v>0</v>
      </c>
    </row>
    <row r="70" spans="2:11">
      <c r="B70" s="31">
        <v>14</v>
      </c>
      <c r="C70" s="32" t="s">
        <v>9</v>
      </c>
      <c r="D70" s="32"/>
      <c r="E70" s="33"/>
      <c r="F70" s="34"/>
      <c r="G70" s="34"/>
      <c r="H70" s="34"/>
      <c r="I70" s="34"/>
      <c r="J70" s="79"/>
      <c r="K70" s="80"/>
    </row>
    <row r="71" spans="2:11">
      <c r="B71" s="112" t="s">
        <v>27</v>
      </c>
      <c r="C71" s="113"/>
      <c r="D71" s="113"/>
      <c r="E71" s="113"/>
      <c r="F71" s="113"/>
      <c r="G71" s="113"/>
      <c r="H71" s="113"/>
      <c r="I71" s="114"/>
      <c r="J71" s="81">
        <f>(J29+J36+J39+J60+J69+J52)*0.06</f>
        <v>15636.819</v>
      </c>
      <c r="K71" s="82">
        <f>J71</f>
        <v>15636.819</v>
      </c>
    </row>
    <row r="72" spans="2:11" s="45" customFormat="1">
      <c r="B72" s="115"/>
      <c r="C72" s="116"/>
      <c r="D72" s="116"/>
      <c r="E72" s="116"/>
      <c r="F72" s="116"/>
      <c r="G72" s="116"/>
      <c r="H72" s="116"/>
      <c r="I72" s="116"/>
      <c r="J72" s="117"/>
      <c r="K72" s="83"/>
    </row>
    <row r="73" spans="2:11">
      <c r="B73" s="118" t="s">
        <v>28</v>
      </c>
      <c r="C73" s="118"/>
      <c r="D73" s="118"/>
      <c r="E73" s="118"/>
      <c r="F73" s="118"/>
      <c r="G73" s="119"/>
      <c r="H73" s="118"/>
      <c r="I73" s="118"/>
      <c r="J73" s="84">
        <f>J29+J32+J36+J39+J45+J48+J52+J56+J60+J63+J69+J71+J42+J66</f>
        <v>276250.46899999998</v>
      </c>
      <c r="K73" s="84">
        <f>K29+K32+K36+K39+K45+K48+K52+K56+K60+K63+K69+K71+K42+K66</f>
        <v>67786.819000000003</v>
      </c>
    </row>
    <row r="74" spans="2:11">
      <c r="B74" s="85"/>
      <c r="C74" s="86"/>
      <c r="D74" s="86"/>
      <c r="E74" s="86"/>
      <c r="F74" s="86"/>
      <c r="G74" s="86"/>
      <c r="H74" s="86"/>
      <c r="I74" s="86"/>
      <c r="J74" s="2"/>
      <c r="K74" s="87"/>
    </row>
    <row r="81" spans="10:10">
      <c r="J81" s="98"/>
    </row>
    <row r="86" spans="10:10">
      <c r="J86" s="99"/>
    </row>
  </sheetData>
  <mergeCells count="17">
    <mergeCell ref="B71:I71"/>
    <mergeCell ref="B72:J72"/>
    <mergeCell ref="B73:I73"/>
    <mergeCell ref="B63:I63"/>
    <mergeCell ref="B42:I42"/>
    <mergeCell ref="B45:I45"/>
    <mergeCell ref="B48:I48"/>
    <mergeCell ref="B52:I52"/>
    <mergeCell ref="B56:I56"/>
    <mergeCell ref="B60:I60"/>
    <mergeCell ref="B66:I66"/>
    <mergeCell ref="B69:I69"/>
    <mergeCell ref="B2:E2"/>
    <mergeCell ref="B29:I29"/>
    <mergeCell ref="B32:I32"/>
    <mergeCell ref="B36:I36"/>
    <mergeCell ref="B39:I39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殷杰 Mark Yin</cp:lastModifiedBy>
  <dcterms:created xsi:type="dcterms:W3CDTF">2014-02-12T08:04:12Z</dcterms:created>
  <dcterms:modified xsi:type="dcterms:W3CDTF">2018-11-27T03:21:59Z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1250622762</vt:i4>
  </property>
  <property fmtid="{D5CDD505-2E9C-101B-9397-08002B2CF9AE}" pid="3" name="_NewReviewCycle">
    <vt:lpwstr/>
  </property>
  <property fmtid="{D5CDD505-2E9C-101B-9397-08002B2CF9AE}" pid="4" name="_EmailSubject">
    <vt:lpwstr>HR-STAR creative part quotation PR：1988403</vt:lpwstr>
  </property>
  <property fmtid="{D5CDD505-2E9C-101B-9397-08002B2CF9AE}" pid="5" name="_AuthorEmail">
    <vt:lpwstr>Vella.Zhang@sanofi.com</vt:lpwstr>
  </property>
  <property fmtid="{D5CDD505-2E9C-101B-9397-08002B2CF9AE}" pid="6" name="_AuthorEmailDisplayName">
    <vt:lpwstr>Zhang, Vella /CN/EXT</vt:lpwstr>
  </property>
  <property fmtid="{D5CDD505-2E9C-101B-9397-08002B2CF9AE}" pid="7" name="_PreviousAdHocReviewCycleID">
    <vt:i4>-948115551</vt:i4>
  </property>
  <property fmtid="{D5CDD505-2E9C-101B-9397-08002B2CF9AE}" pid="8" name="_ReviewingToolsShownOnce">
    <vt:lpwstr/>
  </property>
</Properties>
</file>