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F:\Lily工作\2019项目\赛诺菲\Lafing结算\"/>
    </mc:Choice>
  </mc:AlternateContent>
  <bookViews>
    <workbookView xWindow="0" yWindow="0" windowWidth="24000" windowHeight="9750" activeTab="1"/>
  </bookViews>
  <sheets>
    <sheet name="多站报价汇总" sheetId="1" r:id="rId1"/>
    <sheet name="报价" sheetId="4" r:id="rId2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4" l="1"/>
  <c r="O48" i="4" l="1"/>
  <c r="O49" i="4" s="1"/>
  <c r="O45" i="4"/>
  <c r="O44" i="4"/>
  <c r="O43" i="4"/>
  <c r="O42" i="4"/>
  <c r="O41" i="4"/>
  <c r="O40" i="4"/>
  <c r="O39" i="4"/>
  <c r="O38" i="4"/>
  <c r="O37" i="4"/>
  <c r="O36" i="4"/>
  <c r="O33" i="4"/>
  <c r="O32" i="4"/>
  <c r="O31" i="4"/>
  <c r="O30" i="4"/>
  <c r="O29" i="4"/>
  <c r="O28" i="4"/>
  <c r="O27" i="4"/>
  <c r="O24" i="4"/>
  <c r="O25" i="4" s="1"/>
  <c r="E5" i="4" s="1"/>
  <c r="E14" i="4"/>
  <c r="O46" i="4" l="1"/>
  <c r="O34" i="4"/>
  <c r="I53" i="4"/>
  <c r="I51" i="4"/>
  <c r="I49" i="4"/>
  <c r="I46" i="4"/>
  <c r="I34" i="4"/>
  <c r="I25" i="4"/>
  <c r="O51" i="4" l="1"/>
  <c r="E18" i="4" s="1"/>
  <c r="E9" i="4"/>
  <c r="I33" i="4"/>
  <c r="I32" i="4"/>
  <c r="I43" i="4"/>
  <c r="I27" i="4"/>
  <c r="I28" i="4"/>
  <c r="I29" i="4"/>
  <c r="I30" i="4"/>
  <c r="I31" i="4"/>
  <c r="I48" i="4"/>
  <c r="I24" i="4"/>
  <c r="C23" i="4"/>
  <c r="I37" i="4"/>
  <c r="I38" i="4"/>
  <c r="I39" i="4"/>
  <c r="I40" i="4"/>
  <c r="I41" i="4"/>
  <c r="I42" i="4"/>
  <c r="I44" i="4"/>
  <c r="I45" i="4"/>
  <c r="I36" i="4"/>
  <c r="C26" i="4"/>
  <c r="C47" i="4"/>
  <c r="C35" i="4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3" i="1"/>
  <c r="E19" i="4" l="1"/>
  <c r="O53" i="4"/>
  <c r="D13" i="4"/>
  <c r="D14" i="4"/>
  <c r="D9" i="4"/>
  <c r="D5" i="4"/>
  <c r="D18" i="4" l="1"/>
  <c r="D19" i="4" s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22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2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F22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G22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22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M22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<sst xmlns="http://schemas.openxmlformats.org/spreadsheetml/2006/main" count="186" uniqueCount="106">
  <si>
    <t>会议名称及日期：</t>
    <phoneticPr fontId="0" type="noConversion"/>
  </si>
  <si>
    <t>会议活动策划 Meeting\Event Design</t>
  </si>
  <si>
    <t>背景板制作 Back Drop</t>
  </si>
  <si>
    <t>标准展示用品制作 Standard Displayed Tools</t>
  </si>
  <si>
    <t>会议用材料制作 Meeting Material</t>
  </si>
  <si>
    <t>音响设备AV</t>
  </si>
  <si>
    <t>电工Electrical Works</t>
  </si>
  <si>
    <t>进、撤展人工费 Construction &amp; Dismantling</t>
  </si>
  <si>
    <t>摄影摄像 Shoot/Photograph</t>
  </si>
  <si>
    <t>人员差旅travel</t>
  </si>
  <si>
    <t>税 Tax</t>
  </si>
  <si>
    <t>总计 Total</t>
  </si>
  <si>
    <t>Quotation Summary 报价总表</t>
    <phoneticPr fontId="7" type="noConversion"/>
  </si>
  <si>
    <t>Agency: must fill in
供应商（填入右边橘色处）</t>
  </si>
  <si>
    <t>Item</t>
    <phoneticPr fontId="2" type="noConversion"/>
  </si>
  <si>
    <t>Descripation描述</t>
  </si>
  <si>
    <t>Quotation
报价</t>
  </si>
  <si>
    <t>视频文件制作  Opening/Introduction Video Production</t>
    <phoneticPr fontId="7" type="noConversion"/>
  </si>
  <si>
    <t>对于活动支持或项目执行上人员收费（天）project management</t>
  </si>
  <si>
    <t xml:space="preserve">Item  </t>
  </si>
  <si>
    <t>Descripation</t>
    <phoneticPr fontId="2" type="noConversion"/>
  </si>
  <si>
    <t>Unit</t>
  </si>
  <si>
    <t>Size</t>
    <phoneticPr fontId="2" type="noConversion"/>
  </si>
  <si>
    <t>Qty</t>
    <phoneticPr fontId="2" type="noConversion"/>
  </si>
  <si>
    <t>Time of usage</t>
  </si>
  <si>
    <t>Unit Price</t>
    <phoneticPr fontId="2" type="noConversion"/>
  </si>
  <si>
    <t>Total(RMB)</t>
    <phoneticPr fontId="2" type="noConversion"/>
  </si>
  <si>
    <t>Total</t>
  </si>
  <si>
    <t>Total</t>
    <phoneticPr fontId="2" type="noConversion"/>
  </si>
  <si>
    <t>Total Amount</t>
    <phoneticPr fontId="2" type="noConversion"/>
  </si>
  <si>
    <t>SA Rate Card Price</t>
  </si>
  <si>
    <t>Summary</t>
  </si>
  <si>
    <t>其他 Others</t>
  </si>
  <si>
    <t>游戏设备制作及租赁 Equipment Rents</t>
  </si>
  <si>
    <t>上海盛世麦田公共关系咨询有限公司</t>
    <phoneticPr fontId="2" type="noConversion"/>
  </si>
  <si>
    <t>税 Tax</t>
    <phoneticPr fontId="2" type="noConversion"/>
  </si>
  <si>
    <t>H5制作&amp;微信平台</t>
    <phoneticPr fontId="2" type="noConversion"/>
  </si>
  <si>
    <t>报价明细表 Quotation Breakdown</t>
    <phoneticPr fontId="2" type="noConversion"/>
  </si>
  <si>
    <t>活页材料制作 Meeting Material</t>
    <phoneticPr fontId="2" type="noConversion"/>
  </si>
  <si>
    <t>创意设计 Meeting\Event Design</t>
    <phoneticPr fontId="2" type="noConversion"/>
  </si>
  <si>
    <t>视频脚本撰写</t>
    <phoneticPr fontId="28" type="noConversion"/>
  </si>
  <si>
    <t>视频制作-Video</t>
    <phoneticPr fontId="2" type="noConversion"/>
  </si>
  <si>
    <t>包含素材收集、整理、拍摄</t>
    <phoneticPr fontId="2" type="noConversion"/>
  </si>
  <si>
    <t>Video 剪辑</t>
    <phoneticPr fontId="2" type="noConversion"/>
  </si>
  <si>
    <t>根据创意脚本，对已经存在的素材进行剪辑、处理、拼接、合成</t>
    <phoneticPr fontId="2" type="noConversion"/>
  </si>
  <si>
    <t>字幕</t>
  </si>
  <si>
    <t>背景音乐编辑(不含版税)</t>
    <phoneticPr fontId="2" type="noConversion"/>
  </si>
  <si>
    <t>对提供的视频进行音效配乐</t>
    <phoneticPr fontId="2" type="noConversion"/>
  </si>
  <si>
    <t>专业中文配音</t>
    <phoneticPr fontId="2" type="noConversion"/>
  </si>
  <si>
    <t>视频文件编辑/视频较色</t>
    <phoneticPr fontId="2" type="noConversion"/>
  </si>
  <si>
    <t>为视频添加对应的字幕</t>
    <phoneticPr fontId="2" type="noConversion"/>
  </si>
  <si>
    <t>调节视频亮度,对比度,饱和度等</t>
    <phoneticPr fontId="2" type="noConversion"/>
  </si>
  <si>
    <t>摄像</t>
    <phoneticPr fontId="2" type="noConversion"/>
  </si>
  <si>
    <t>相关津贴(含当地交通费，餐费，通讯费，等）</t>
    <phoneticPr fontId="2" type="noConversion"/>
  </si>
  <si>
    <t>人/天</t>
    <phoneticPr fontId="2" type="noConversion"/>
  </si>
  <si>
    <t>拍摄演员费用</t>
    <phoneticPr fontId="2" type="noConversion"/>
  </si>
  <si>
    <t>拍摄场地租赁</t>
    <phoneticPr fontId="2" type="noConversion"/>
  </si>
  <si>
    <t>拍摄道具，根据脚本预估</t>
    <phoneticPr fontId="2" type="noConversion"/>
  </si>
  <si>
    <t>拍摄道具采购、租赁</t>
    <phoneticPr fontId="2" type="noConversion"/>
  </si>
  <si>
    <t>音频，采访麦克及现场录像设备（挑杆\无线）</t>
    <phoneticPr fontId="2" type="noConversion"/>
  </si>
  <si>
    <t>三脚架</t>
    <phoneticPr fontId="2" type="noConversion"/>
  </si>
  <si>
    <t>柔光纸、反光板</t>
    <phoneticPr fontId="2" type="noConversion"/>
  </si>
  <si>
    <t>CUU控制系统</t>
    <phoneticPr fontId="2" type="noConversion"/>
  </si>
  <si>
    <t>拍摄设备</t>
    <phoneticPr fontId="2" type="noConversion"/>
  </si>
  <si>
    <t>长焦镜头LENS</t>
    <phoneticPr fontId="2" type="noConversion"/>
  </si>
  <si>
    <t>BARCO TLD HB  5.0x-8.0x TELEPHOTO LENS</t>
    <phoneticPr fontId="2" type="noConversion"/>
  </si>
  <si>
    <t>高清度摄像机</t>
    <phoneticPr fontId="2" type="noConversion"/>
  </si>
  <si>
    <t>场地租赁（根据实际场地选择结算）</t>
    <phoneticPr fontId="2" type="noConversion"/>
  </si>
  <si>
    <t>套</t>
    <phoneticPr fontId="28" type="noConversion"/>
  </si>
  <si>
    <t>提供视频脚本撰写</t>
    <phoneticPr fontId="2" type="noConversion"/>
  </si>
  <si>
    <t>10-1</t>
    <phoneticPr fontId="2" type="noConversion"/>
  </si>
  <si>
    <t>项目经理</t>
    <phoneticPr fontId="2" type="noConversion"/>
  </si>
  <si>
    <t>人/天</t>
    <phoneticPr fontId="2" type="noConversion"/>
  </si>
  <si>
    <t>提供拍摄现场管理</t>
    <phoneticPr fontId="2" type="noConversion"/>
  </si>
  <si>
    <t>5-1</t>
    <phoneticPr fontId="7" type="noConversion"/>
  </si>
  <si>
    <t>5-2</t>
  </si>
  <si>
    <t>5-4</t>
  </si>
  <si>
    <t>5-5</t>
  </si>
  <si>
    <t>5-6</t>
  </si>
  <si>
    <t>5-7</t>
  </si>
  <si>
    <t>9-1</t>
    <phoneticPr fontId="2" type="noConversion"/>
  </si>
  <si>
    <t>9-4</t>
  </si>
  <si>
    <t>9-5</t>
  </si>
  <si>
    <t>9-6</t>
  </si>
  <si>
    <t>9-7</t>
  </si>
  <si>
    <t>9-8</t>
  </si>
  <si>
    <t>Flash/二维动画设计</t>
    <phoneticPr fontId="2" type="noConversion"/>
  </si>
  <si>
    <t>分钟/套</t>
    <phoneticPr fontId="2" type="noConversion"/>
  </si>
  <si>
    <t>秒/套</t>
    <phoneticPr fontId="2" type="noConversion"/>
  </si>
  <si>
    <t>演员费用</t>
    <phoneticPr fontId="2" type="noConversion"/>
  </si>
  <si>
    <t>1-1</t>
    <phoneticPr fontId="2" type="noConversion"/>
  </si>
  <si>
    <t>5-3</t>
  </si>
  <si>
    <t>预估3个场景</t>
    <phoneticPr fontId="2" type="noConversion"/>
  </si>
  <si>
    <t>9-2</t>
    <phoneticPr fontId="2" type="noConversion"/>
  </si>
  <si>
    <t>9-3</t>
  </si>
  <si>
    <t>9-9</t>
  </si>
  <si>
    <t>9-10</t>
  </si>
  <si>
    <t>套/天</t>
    <phoneticPr fontId="2" type="noConversion"/>
  </si>
  <si>
    <t>套/天</t>
    <phoneticPr fontId="2" type="noConversion"/>
  </si>
  <si>
    <t>套/天</t>
    <phoneticPr fontId="2" type="noConversion"/>
  </si>
  <si>
    <t>一期结算
报价</t>
    <phoneticPr fontId="2" type="noConversion"/>
  </si>
  <si>
    <t>Qty</t>
    <phoneticPr fontId="2" type="noConversion"/>
  </si>
  <si>
    <t>Time of usage</t>
    <phoneticPr fontId="2" type="noConversion"/>
  </si>
  <si>
    <t>4套视频脚本撰写</t>
    <phoneticPr fontId="2" type="noConversion"/>
  </si>
  <si>
    <t>预估3位演员</t>
    <phoneticPr fontId="2" type="noConversion"/>
  </si>
  <si>
    <t>结算明细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</si>
</sst>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76" formatCode="&quot;¥&quot;#,##0_);[Red]\(&quot;¥&quot;#,##0\)"/>
    <numFmt numFmtId="177" formatCode="_(* #,##0.00_);_(* \(#,##0.00\);_(* &quot;-&quot;??_);_(@_)"/>
    <numFmt numFmtId="178" formatCode="0_);\(0\)"/>
    <numFmt numFmtId="179" formatCode="#,##0.00_ "/>
    <numFmt numFmtId="180" formatCode="0.00_ "/>
    <numFmt numFmtId="181" formatCode="#,##0.00_ ;[Red]\-#,##0.00\ "/>
    <numFmt numFmtId="182" formatCode="0.0000%"/>
  </numFmts>
  <fonts count="60"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12"/>
      <name val="Calibri"/>
      <family val="2"/>
    </font>
    <font>
      <sz val="12"/>
      <name val="Calibri"/>
      <family val="2"/>
    </font>
    <font>
      <b/>
      <sz val="12"/>
      <color indexed="8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"/>
      <name val="Arial Unicode MS"/>
      <family val="2"/>
      <charset val="134"/>
    </font>
    <font>
      <sz val="9"/>
      <color theme="1"/>
      <name val="宋体"/>
      <family val="3"/>
      <charset val="134"/>
      <scheme val="minor"/>
    </font>
    <font>
      <sz val="9"/>
      <name val="Arial Unicode MS"/>
      <family val="2"/>
      <charset val="134"/>
    </font>
    <font>
      <sz val="9"/>
      <color theme="1"/>
      <name val="Arial Unicode MS"/>
      <family val="2"/>
      <charset val="134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rgb="FFFF0000"/>
      <name val="微软雅黑"/>
      <family val="2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b/>
      <sz val="20"/>
      <color rgb="FFFF0000"/>
      <name val="微软雅黑"/>
      <family val="2"/>
      <charset val="134"/>
    </font>
    <font>
      <sz val="12"/>
      <color rgb="FFFF0000"/>
      <name val="微软雅黑"/>
      <family val="2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21">
    <xf numFmtId="0" fontId="0" fillId="0" borderId="0"/>
    <xf numFmtId="0" fontId="3" fillId="0" borderId="0">
      <alignment vertical="top"/>
    </xf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/>
    <xf numFmtId="0" fontId="1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>
      <alignment vertical="top"/>
    </xf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top"/>
    </xf>
    <xf numFmtId="0" fontId="11" fillId="0" borderId="0"/>
    <xf numFmtId="0" fontId="20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17" borderId="6" applyNumberFormat="0" applyAlignment="0" applyProtection="0">
      <alignment vertical="center"/>
    </xf>
    <xf numFmtId="0" fontId="25" fillId="18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17" borderId="9" applyNumberFormat="0" applyAlignment="0" applyProtection="0">
      <alignment vertical="center"/>
    </xf>
    <xf numFmtId="0" fontId="31" fillId="8" borderId="6" applyNumberFormat="0" applyAlignment="0" applyProtection="0">
      <alignment vertical="center"/>
    </xf>
    <xf numFmtId="0" fontId="3" fillId="0" borderId="0">
      <alignment vertical="top"/>
    </xf>
    <xf numFmtId="0" fontId="8" fillId="24" borderId="10" applyNumberFormat="0" applyFont="0" applyAlignment="0" applyProtection="0">
      <alignment vertical="center"/>
    </xf>
    <xf numFmtId="177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</cellStyleXfs>
  <cellXfs count="106">
    <xf numFmtId="0" fontId="0" fillId="0" borderId="0" xfId="0"/>
    <xf numFmtId="0" fontId="1" fillId="0" borderId="0" xfId="0" applyFont="1"/>
    <xf numFmtId="0" fontId="5" fillId="0" borderId="0" xfId="1" applyFont="1" applyAlignment="1">
      <alignment wrapText="1"/>
    </xf>
    <xf numFmtId="0" fontId="4" fillId="0" borderId="0" xfId="1" applyFont="1" applyAlignment="1">
      <alignment horizontal="left"/>
    </xf>
    <xf numFmtId="0" fontId="1" fillId="0" borderId="0" xfId="0" applyFont="1" applyAlignment="1">
      <alignment horizontal="center"/>
    </xf>
    <xf numFmtId="0" fontId="33" fillId="0" borderId="0" xfId="0" applyFont="1"/>
    <xf numFmtId="0" fontId="33" fillId="0" borderId="0" xfId="0" applyFont="1" applyAlignment="1">
      <alignment horizontal="right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 wrapText="1"/>
    </xf>
    <xf numFmtId="0" fontId="34" fillId="25" borderId="0" xfId="0" applyFont="1" applyFill="1" applyAlignment="1">
      <alignment wrapText="1"/>
    </xf>
    <xf numFmtId="0" fontId="35" fillId="26" borderId="11" xfId="0" applyFont="1" applyFill="1" applyBorder="1" applyAlignment="1">
      <alignment horizontal="center" vertical="center"/>
    </xf>
    <xf numFmtId="0" fontId="35" fillId="26" borderId="1" xfId="0" applyFont="1" applyFill="1" applyBorder="1" applyAlignment="1">
      <alignment horizontal="center" vertical="center"/>
    </xf>
    <xf numFmtId="0" fontId="36" fillId="0" borderId="0" xfId="0" applyFont="1"/>
    <xf numFmtId="0" fontId="33" fillId="0" borderId="11" xfId="0" applyFont="1" applyBorder="1" applyAlignment="1">
      <alignment horizontal="center" vertical="center"/>
    </xf>
    <xf numFmtId="0" fontId="33" fillId="0" borderId="1" xfId="0" applyFont="1" applyBorder="1" applyAlignment="1">
      <alignment wrapText="1"/>
    </xf>
    <xf numFmtId="177" fontId="33" fillId="0" borderId="1" xfId="62" applyFont="1" applyBorder="1" applyAlignment="1"/>
    <xf numFmtId="0" fontId="37" fillId="0" borderId="0" xfId="0" applyFont="1"/>
    <xf numFmtId="0" fontId="37" fillId="0" borderId="0" xfId="0" applyFont="1" applyAlignment="1">
      <alignment horizontal="left" wrapText="1"/>
    </xf>
    <xf numFmtId="0" fontId="33" fillId="0" borderId="11" xfId="0" applyFont="1" applyBorder="1" applyAlignment="1">
      <alignment horizontal="center" wrapText="1"/>
    </xf>
    <xf numFmtId="43" fontId="33" fillId="0" borderId="1" xfId="62" applyNumberFormat="1" applyFont="1" applyBorder="1" applyAlignment="1"/>
    <xf numFmtId="0" fontId="35" fillId="27" borderId="1" xfId="0" applyFont="1" applyFill="1" applyBorder="1" applyAlignment="1">
      <alignment horizontal="center" vertical="center" wrapText="1"/>
    </xf>
    <xf numFmtId="178" fontId="38" fillId="27" borderId="1" xfId="0" applyNumberFormat="1" applyFont="1" applyFill="1" applyBorder="1" applyAlignment="1">
      <alignment horizontal="center" vertical="center" wrapText="1"/>
    </xf>
    <xf numFmtId="178" fontId="35" fillId="27" borderId="1" xfId="0" applyNumberFormat="1" applyFont="1" applyFill="1" applyBorder="1" applyAlignment="1">
      <alignment horizontal="center" vertical="center" wrapText="1"/>
    </xf>
    <xf numFmtId="178" fontId="35" fillId="27" borderId="11" xfId="0" applyNumberFormat="1" applyFont="1" applyFill="1" applyBorder="1" applyAlignment="1">
      <alignment horizontal="center" vertical="center" wrapText="1"/>
    </xf>
    <xf numFmtId="178" fontId="35" fillId="27" borderId="1" xfId="0" applyNumberFormat="1" applyFont="1" applyFill="1" applyBorder="1" applyAlignment="1">
      <alignment horizontal="right" vertical="center" wrapText="1"/>
    </xf>
    <xf numFmtId="0" fontId="39" fillId="28" borderId="12" xfId="0" applyFont="1" applyFill="1" applyBorder="1" applyAlignment="1">
      <alignment horizontal="center" vertical="center"/>
    </xf>
    <xf numFmtId="0" fontId="39" fillId="28" borderId="0" xfId="0" applyFont="1" applyFill="1" applyBorder="1" applyAlignment="1">
      <alignment horizontal="left"/>
    </xf>
    <xf numFmtId="0" fontId="33" fillId="28" borderId="0" xfId="0" applyFont="1" applyFill="1" applyBorder="1"/>
    <xf numFmtId="178" fontId="33" fillId="28" borderId="0" xfId="0" applyNumberFormat="1" applyFont="1" applyFill="1" applyBorder="1" applyAlignment="1">
      <alignment horizontal="right" vertical="center"/>
    </xf>
    <xf numFmtId="179" fontId="39" fillId="28" borderId="13" xfId="0" applyNumberFormat="1" applyFont="1" applyFill="1" applyBorder="1" applyAlignment="1">
      <alignment horizontal="right"/>
    </xf>
    <xf numFmtId="49" fontId="40" fillId="0" borderId="1" xfId="0" applyNumberFormat="1" applyFont="1" applyFill="1" applyBorder="1" applyAlignment="1">
      <alignment horizontal="center" vertical="center"/>
    </xf>
    <xf numFmtId="0" fontId="41" fillId="0" borderId="1" xfId="0" applyFont="1" applyFill="1" applyBorder="1" applyAlignment="1" applyProtection="1">
      <alignment vertical="center" wrapText="1"/>
    </xf>
    <xf numFmtId="0" fontId="40" fillId="0" borderId="1" xfId="0" applyFont="1" applyFill="1" applyBorder="1" applyAlignment="1">
      <alignment horizontal="left" vertical="center"/>
    </xf>
    <xf numFmtId="0" fontId="33" fillId="0" borderId="1" xfId="0" applyFont="1" applyFill="1" applyBorder="1" applyAlignment="1">
      <alignment horizontal="right" vertical="center"/>
    </xf>
    <xf numFmtId="0" fontId="33" fillId="0" borderId="1" xfId="0" applyFont="1" applyFill="1" applyBorder="1" applyAlignment="1">
      <alignment vertical="center" wrapText="1"/>
    </xf>
    <xf numFmtId="180" fontId="33" fillId="0" borderId="1" xfId="0" applyNumberFormat="1" applyFont="1" applyFill="1" applyBorder="1" applyAlignment="1">
      <alignment horizontal="right" vertical="center"/>
    </xf>
    <xf numFmtId="0" fontId="33" fillId="0" borderId="1" xfId="0" applyFont="1" applyFill="1" applyBorder="1" applyAlignment="1">
      <alignment horizontal="left" vertical="center"/>
    </xf>
    <xf numFmtId="180" fontId="33" fillId="0" borderId="1" xfId="0" applyNumberFormat="1" applyFont="1" applyBorder="1" applyAlignment="1">
      <alignment horizontal="right"/>
    </xf>
    <xf numFmtId="180" fontId="33" fillId="0" borderId="1" xfId="0" applyNumberFormat="1" applyFont="1" applyBorder="1" applyAlignment="1">
      <alignment horizontal="left"/>
    </xf>
    <xf numFmtId="43" fontId="33" fillId="29" borderId="1" xfId="64" applyFont="1" applyFill="1" applyBorder="1" applyAlignment="1">
      <alignment horizontal="right" vertical="center" wrapText="1"/>
    </xf>
    <xf numFmtId="0" fontId="40" fillId="29" borderId="1" xfId="34" applyFont="1" applyFill="1" applyBorder="1" applyAlignment="1">
      <alignment horizontal="left" vertical="center"/>
    </xf>
    <xf numFmtId="0" fontId="43" fillId="28" borderId="12" xfId="0" applyFont="1" applyFill="1" applyBorder="1" applyAlignment="1">
      <alignment horizontal="center" vertical="center"/>
    </xf>
    <xf numFmtId="0" fontId="43" fillId="28" borderId="0" xfId="0" applyFont="1" applyFill="1" applyBorder="1" applyAlignment="1">
      <alignment horizontal="left"/>
    </xf>
    <xf numFmtId="0" fontId="44" fillId="28" borderId="0" xfId="0" applyFont="1" applyFill="1" applyBorder="1"/>
    <xf numFmtId="178" fontId="44" fillId="28" borderId="0" xfId="0" applyNumberFormat="1" applyFont="1" applyFill="1" applyBorder="1" applyAlignment="1">
      <alignment horizontal="right" vertical="center"/>
    </xf>
    <xf numFmtId="179" fontId="43" fillId="28" borderId="13" xfId="0" applyNumberFormat="1" applyFont="1" applyFill="1" applyBorder="1" applyAlignment="1">
      <alignment horizontal="right"/>
    </xf>
    <xf numFmtId="0" fontId="40" fillId="29" borderId="16" xfId="34" applyFont="1" applyFill="1" applyBorder="1" applyAlignment="1">
      <alignment horizontal="left" vertical="center"/>
    </xf>
    <xf numFmtId="180" fontId="33" fillId="0" borderId="1" xfId="0" applyNumberFormat="1" applyFont="1" applyBorder="1" applyAlignment="1">
      <alignment horizontal="right" vertical="center"/>
    </xf>
    <xf numFmtId="0" fontId="45" fillId="28" borderId="12" xfId="0" applyFont="1" applyFill="1" applyBorder="1" applyAlignment="1">
      <alignment horizontal="center" vertical="center"/>
    </xf>
    <xf numFmtId="10" fontId="39" fillId="28" borderId="13" xfId="63" applyNumberFormat="1" applyFont="1" applyFill="1" applyBorder="1" applyAlignment="1">
      <alignment horizontal="right"/>
    </xf>
    <xf numFmtId="10" fontId="39" fillId="28" borderId="1" xfId="63" applyNumberFormat="1" applyFont="1" applyFill="1" applyBorder="1" applyAlignment="1">
      <alignment horizontal="left"/>
    </xf>
    <xf numFmtId="0" fontId="39" fillId="30" borderId="1" xfId="0" applyFont="1" applyFill="1" applyBorder="1" applyAlignment="1">
      <alignment horizontal="left" vertical="center"/>
    </xf>
    <xf numFmtId="178" fontId="35" fillId="32" borderId="1" xfId="0" applyNumberFormat="1" applyFont="1" applyFill="1" applyBorder="1" applyAlignment="1">
      <alignment horizontal="left" vertical="center" wrapText="1"/>
    </xf>
    <xf numFmtId="0" fontId="33" fillId="0" borderId="0" xfId="0" applyFont="1" applyBorder="1" applyAlignment="1">
      <alignment horizontal="center" wrapText="1"/>
    </xf>
    <xf numFmtId="2" fontId="33" fillId="0" borderId="1" xfId="62" applyNumberFormat="1" applyFont="1" applyBorder="1" applyAlignment="1"/>
    <xf numFmtId="0" fontId="42" fillId="0" borderId="11" xfId="0" applyFont="1" applyBorder="1" applyAlignment="1">
      <alignment horizontal="center" vertical="center"/>
    </xf>
    <xf numFmtId="0" fontId="42" fillId="0" borderId="1" xfId="0" applyFont="1" applyBorder="1" applyAlignment="1">
      <alignment wrapText="1"/>
    </xf>
    <xf numFmtId="176" fontId="48" fillId="2" borderId="1" xfId="1" applyNumberFormat="1" applyFont="1" applyFill="1" applyBorder="1" applyAlignment="1">
      <alignment horizontal="center"/>
    </xf>
    <xf numFmtId="0" fontId="49" fillId="0" borderId="0" xfId="0" applyFont="1"/>
    <xf numFmtId="176" fontId="50" fillId="2" borderId="1" xfId="1" applyNumberFormat="1" applyFont="1" applyFill="1" applyBorder="1" applyAlignment="1">
      <alignment horizontal="center" wrapText="1"/>
    </xf>
    <xf numFmtId="176" fontId="50" fillId="0" borderId="1" xfId="1" applyNumberFormat="1" applyFont="1" applyBorder="1" applyAlignment="1">
      <alignment horizontal="center"/>
    </xf>
    <xf numFmtId="176" fontId="51" fillId="0" borderId="1" xfId="0" applyNumberFormat="1" applyFont="1" applyBorder="1" applyAlignment="1">
      <alignment horizontal="center"/>
    </xf>
    <xf numFmtId="0" fontId="42" fillId="0" borderId="11" xfId="0" applyFont="1" applyBorder="1" applyAlignment="1">
      <alignment horizontal="center" wrapText="1"/>
    </xf>
    <xf numFmtId="0" fontId="49" fillId="0" borderId="1" xfId="0" applyFont="1" applyBorder="1" applyAlignment="1">
      <alignment horizontal="center"/>
    </xf>
    <xf numFmtId="0" fontId="52" fillId="0" borderId="0" xfId="1" applyFont="1" applyAlignment="1"/>
    <xf numFmtId="0" fontId="53" fillId="0" borderId="0" xfId="1" applyFont="1" applyAlignment="1">
      <alignment horizontal="center"/>
    </xf>
    <xf numFmtId="0" fontId="54" fillId="0" borderId="0" xfId="0" applyFont="1"/>
    <xf numFmtId="0" fontId="52" fillId="33" borderId="0" xfId="1" applyFont="1" applyFill="1" applyAlignment="1"/>
    <xf numFmtId="43" fontId="55" fillId="0" borderId="0" xfId="62" applyNumberFormat="1" applyFont="1" applyBorder="1" applyAlignment="1"/>
    <xf numFmtId="0" fontId="33" fillId="0" borderId="0" xfId="0" applyFont="1" applyBorder="1" applyAlignment="1">
      <alignment wrapText="1"/>
    </xf>
    <xf numFmtId="43" fontId="33" fillId="0" borderId="0" xfId="62" applyNumberFormat="1" applyFont="1" applyBorder="1" applyAlignment="1"/>
    <xf numFmtId="0" fontId="40" fillId="29" borderId="16" xfId="34" applyFont="1" applyFill="1" applyBorder="1" applyAlignment="1">
      <alignment horizontal="right" vertical="center"/>
    </xf>
    <xf numFmtId="0" fontId="58" fillId="0" borderId="0" xfId="0" applyFont="1" applyBorder="1" applyAlignment="1">
      <alignment horizontal="right" wrapText="1"/>
    </xf>
    <xf numFmtId="181" fontId="59" fillId="0" borderId="15" xfId="0" applyNumberFormat="1" applyFont="1" applyFill="1" applyBorder="1" applyAlignment="1">
      <alignment horizontal="right"/>
    </xf>
    <xf numFmtId="0" fontId="0" fillId="0" borderId="0" xfId="0" applyFill="1"/>
    <xf numFmtId="0" fontId="40" fillId="29" borderId="16" xfId="34" applyFont="1" applyFill="1" applyBorder="1" applyAlignment="1">
      <alignment horizontal="left" vertical="center" wrapText="1"/>
    </xf>
    <xf numFmtId="0" fontId="40" fillId="29" borderId="1" xfId="34" applyFont="1" applyFill="1" applyBorder="1" applyAlignment="1">
      <alignment horizontal="left" vertical="center" wrapText="1"/>
    </xf>
    <xf numFmtId="0" fontId="40" fillId="29" borderId="1" xfId="34" applyFont="1" applyFill="1" applyBorder="1" applyAlignment="1">
      <alignment horizontal="right" vertical="center"/>
    </xf>
    <xf numFmtId="180" fontId="39" fillId="0" borderId="1" xfId="0" applyNumberFormat="1" applyFont="1" applyBorder="1" applyAlignment="1">
      <alignment horizontal="right"/>
    </xf>
    <xf numFmtId="180" fontId="33" fillId="0" borderId="17" xfId="0" applyNumberFormat="1" applyFont="1" applyFill="1" applyBorder="1" applyAlignment="1">
      <alignment horizontal="right" vertical="center"/>
    </xf>
    <xf numFmtId="179" fontId="39" fillId="28" borderId="17" xfId="0" applyNumberFormat="1" applyFont="1" applyFill="1" applyBorder="1" applyAlignment="1">
      <alignment horizontal="right"/>
    </xf>
    <xf numFmtId="0" fontId="0" fillId="0" borderId="17" xfId="0" applyBorder="1"/>
    <xf numFmtId="182" fontId="39" fillId="28" borderId="0" xfId="0" applyNumberFormat="1" applyFont="1" applyFill="1" applyBorder="1" applyAlignment="1">
      <alignment horizontal="left"/>
    </xf>
    <xf numFmtId="0" fontId="35" fillId="26" borderId="1" xfId="0" applyFont="1" applyFill="1" applyBorder="1" applyAlignment="1">
      <alignment horizontal="center" vertical="center" wrapText="1"/>
    </xf>
    <xf numFmtId="0" fontId="33" fillId="0" borderId="17" xfId="0" applyFont="1" applyFill="1" applyBorder="1" applyAlignment="1">
      <alignment horizontal="right" vertical="center"/>
    </xf>
    <xf numFmtId="0" fontId="33" fillId="0" borderId="17" xfId="0" applyFont="1" applyFill="1" applyBorder="1" applyAlignment="1">
      <alignment vertical="center" wrapText="1"/>
    </xf>
    <xf numFmtId="180" fontId="39" fillId="0" borderId="17" xfId="0" applyNumberFormat="1" applyFont="1" applyBorder="1" applyAlignment="1">
      <alignment horizontal="right"/>
    </xf>
    <xf numFmtId="43" fontId="33" fillId="29" borderId="17" xfId="64" applyFont="1" applyFill="1" applyBorder="1" applyAlignment="1">
      <alignment horizontal="right" vertical="center" wrapText="1"/>
    </xf>
    <xf numFmtId="178" fontId="33" fillId="28" borderId="17" xfId="0" applyNumberFormat="1" applyFont="1" applyFill="1" applyBorder="1" applyAlignment="1">
      <alignment horizontal="right" vertical="center"/>
    </xf>
    <xf numFmtId="10" fontId="39" fillId="28" borderId="17" xfId="63" applyNumberFormat="1" applyFont="1" applyFill="1" applyBorder="1" applyAlignment="1">
      <alignment horizontal="right"/>
    </xf>
    <xf numFmtId="181" fontId="59" fillId="0" borderId="17" xfId="0" applyNumberFormat="1" applyFont="1" applyFill="1" applyBorder="1" applyAlignment="1">
      <alignment horizontal="right"/>
    </xf>
    <xf numFmtId="0" fontId="0" fillId="34" borderId="17" xfId="0" applyFill="1" applyBorder="1"/>
    <xf numFmtId="0" fontId="33" fillId="0" borderId="21" xfId="0" applyFont="1" applyBorder="1" applyAlignment="1">
      <alignment horizontal="center"/>
    </xf>
    <xf numFmtId="0" fontId="35" fillId="31" borderId="1" xfId="0" applyFont="1" applyFill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39" fillId="0" borderId="11" xfId="0" applyFont="1" applyBorder="1" applyAlignment="1">
      <alignment horizontal="right"/>
    </xf>
    <xf numFmtId="0" fontId="39" fillId="0" borderId="14" xfId="0" applyFont="1" applyBorder="1" applyAlignment="1">
      <alignment horizontal="right"/>
    </xf>
    <xf numFmtId="0" fontId="39" fillId="0" borderId="15" xfId="0" applyFont="1" applyBorder="1" applyAlignment="1">
      <alignment horizontal="right"/>
    </xf>
    <xf numFmtId="0" fontId="39" fillId="30" borderId="11" xfId="0" applyFont="1" applyFill="1" applyBorder="1" applyAlignment="1">
      <alignment horizontal="center" vertical="center"/>
    </xf>
    <xf numFmtId="0" fontId="39" fillId="30" borderId="14" xfId="0" applyFont="1" applyFill="1" applyBorder="1" applyAlignment="1">
      <alignment horizontal="center" vertical="center"/>
    </xf>
    <xf numFmtId="0" fontId="39" fillId="30" borderId="15" xfId="0" applyFont="1" applyFill="1" applyBorder="1" applyAlignment="1">
      <alignment horizontal="center" vertical="center"/>
    </xf>
    <xf numFmtId="0" fontId="39" fillId="0" borderId="1" xfId="0" applyFont="1" applyBorder="1" applyAlignment="1">
      <alignment horizontal="right"/>
    </xf>
    <xf numFmtId="0" fontId="33" fillId="0" borderId="18" xfId="0" applyFont="1" applyBorder="1" applyAlignment="1">
      <alignment horizontal="right"/>
    </xf>
    <xf numFmtId="0" fontId="33" fillId="0" borderId="19" xfId="0" applyFont="1" applyBorder="1" applyAlignment="1">
      <alignment horizontal="right"/>
    </xf>
    <xf numFmtId="0" fontId="33" fillId="0" borderId="20" xfId="0" applyFont="1" applyBorder="1" applyAlignment="1">
      <alignment horizontal="right"/>
    </xf>
  </cellXfs>
  <cellStyles count="121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Normal 2" xfId="3"/>
    <cellStyle name="Normal 3" xfId="23"/>
    <cellStyle name="Normal_Event Logistic Service RFQ Template_v3" xfId="1"/>
    <cellStyle name="百分比" xfId="63" builtinId="5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超链接" xfId="65" builtinId="8" hidden="1"/>
    <cellStyle name="超链接" xfId="67" builtinId="8" hidden="1"/>
    <cellStyle name="超链接" xfId="69" builtinId="8" hidden="1"/>
    <cellStyle name="超链接" xfId="71" builtinId="8" hidden="1"/>
    <cellStyle name="超链接" xfId="73" builtinId="8" hidden="1"/>
    <cellStyle name="超链接" xfId="75" builtinId="8" hidden="1"/>
    <cellStyle name="超链接" xfId="77" builtinId="8" hidden="1"/>
    <cellStyle name="超链接" xfId="79" builtinId="8" hidden="1"/>
    <cellStyle name="超链接" xfId="81" builtinId="8" hidden="1"/>
    <cellStyle name="超链接" xfId="83" builtinId="8" hidden="1"/>
    <cellStyle name="超链接" xfId="85" builtinId="8" hidden="1"/>
    <cellStyle name="超链接" xfId="87" builtinId="8" hidden="1"/>
    <cellStyle name="超链接" xfId="89" builtinId="8" hidden="1"/>
    <cellStyle name="超链接" xfId="91" builtinId="8" hidden="1"/>
    <cellStyle name="超链接" xfId="93" builtinId="8" hidden="1"/>
    <cellStyle name="超链接" xfId="95" builtinId="8" hidden="1"/>
    <cellStyle name="超链接" xfId="97" builtinId="8" hidden="1"/>
    <cellStyle name="超链接" xfId="99" builtinId="8" hidden="1"/>
    <cellStyle name="超链接" xfId="101" builtinId="8" hidden="1"/>
    <cellStyle name="超链接" xfId="103" builtinId="8" hidden="1"/>
    <cellStyle name="超链接" xfId="105" builtinId="8" hidden="1"/>
    <cellStyle name="超链接" xfId="107" builtinId="8" hidden="1"/>
    <cellStyle name="超链接" xfId="109" builtinId="8" hidden="1"/>
    <cellStyle name="超链接" xfId="111" builtinId="8" hidden="1"/>
    <cellStyle name="超链接" xfId="113" builtinId="8" hidden="1"/>
    <cellStyle name="超链接" xfId="115" builtinId="8" hidden="1"/>
    <cellStyle name="超链接" xfId="117" builtinId="8" hidden="1"/>
    <cellStyle name="超链接" xfId="119" builtinId="8" hidden="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已访问的超链接" xfId="66" builtinId="9" hidden="1"/>
    <cellStyle name="已访问的超链接" xfId="68" builtinId="9" hidden="1"/>
    <cellStyle name="已访问的超链接" xfId="70" builtinId="9" hidden="1"/>
    <cellStyle name="已访问的超链接" xfId="72" builtinId="9" hidden="1"/>
    <cellStyle name="已访问的超链接" xfId="74" builtinId="9" hidden="1"/>
    <cellStyle name="已访问的超链接" xfId="76" builtinId="9" hidden="1"/>
    <cellStyle name="已访问的超链接" xfId="78" builtinId="9" hidden="1"/>
    <cellStyle name="已访问的超链接" xfId="80" builtinId="9" hidden="1"/>
    <cellStyle name="已访问的超链接" xfId="82" builtinId="9" hidden="1"/>
    <cellStyle name="已访问的超链接" xfId="84" builtinId="9" hidden="1"/>
    <cellStyle name="已访问的超链接" xfId="86" builtinId="9" hidden="1"/>
    <cellStyle name="已访问的超链接" xfId="88" builtinId="9" hidden="1"/>
    <cellStyle name="已访问的超链接" xfId="90" builtinId="9" hidden="1"/>
    <cellStyle name="已访问的超链接" xfId="92" builtinId="9" hidden="1"/>
    <cellStyle name="已访问的超链接" xfId="94" builtinId="9" hidden="1"/>
    <cellStyle name="已访问的超链接" xfId="96" builtinId="9" hidden="1"/>
    <cellStyle name="已访问的超链接" xfId="98" builtinId="9" hidden="1"/>
    <cellStyle name="已访问的超链接" xfId="100" builtinId="9" hidden="1"/>
    <cellStyle name="已访问的超链接" xfId="102" builtinId="9" hidden="1"/>
    <cellStyle name="已访问的超链接" xfId="104" builtinId="9" hidden="1"/>
    <cellStyle name="已访问的超链接" xfId="106" builtinId="9" hidden="1"/>
    <cellStyle name="已访问的超链接" xfId="108" builtinId="9" hidden="1"/>
    <cellStyle name="已访问的超链接" xfId="110" builtinId="9" hidden="1"/>
    <cellStyle name="已访问的超链接" xfId="112" builtinId="9" hidden="1"/>
    <cellStyle name="已访问的超链接" xfId="114" builtinId="9" hidden="1"/>
    <cellStyle name="已访问的超链接" xfId="116" builtinId="9" hidden="1"/>
    <cellStyle name="已访问的超链接" xfId="118" builtinId="9" hidden="1"/>
    <cellStyle name="已访问的超链接" xfId="120" builtinId="9" hidden="1"/>
    <cellStyle name="注释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selection activeCell="N4" sqref="N4"/>
    </sheetView>
  </sheetViews>
  <sheetFormatPr defaultColWidth="8.875" defaultRowHeight="13.5"/>
  <cols>
    <col min="1" max="1" width="3.125" style="1" customWidth="1"/>
    <col min="2" max="2" width="26.5" style="1" customWidth="1"/>
    <col min="3" max="3" width="13.625" style="4" customWidth="1"/>
    <col min="4" max="4" width="0.875" style="1" customWidth="1"/>
    <col min="5" max="5" width="24.625" style="1" customWidth="1"/>
    <col min="6" max="6" width="13.625" style="1" customWidth="1"/>
    <col min="7" max="7" width="1.125" style="1" customWidth="1"/>
    <col min="8" max="8" width="24.875" style="1" customWidth="1"/>
    <col min="9" max="9" width="12.375" style="1" customWidth="1"/>
    <col min="10" max="10" width="1.125" style="1" customWidth="1"/>
    <col min="11" max="11" width="36.875" style="1" customWidth="1"/>
    <col min="12" max="12" width="13.625" style="1" customWidth="1"/>
    <col min="13" max="16384" width="8.875" style="1"/>
  </cols>
  <sheetData>
    <row r="1" spans="1:12">
      <c r="B1" s="2"/>
      <c r="C1" s="3"/>
    </row>
    <row r="2" spans="1:12" ht="14.25">
      <c r="B2" s="65" t="s">
        <v>0</v>
      </c>
      <c r="C2" s="66"/>
      <c r="D2" s="67"/>
      <c r="E2" s="65" t="s">
        <v>0</v>
      </c>
      <c r="F2" s="66"/>
      <c r="G2" s="67"/>
      <c r="H2" s="65" t="s">
        <v>0</v>
      </c>
      <c r="I2" s="66"/>
      <c r="J2" s="67"/>
      <c r="K2" s="68" t="s">
        <v>31</v>
      </c>
      <c r="L2" s="66"/>
    </row>
    <row r="3" spans="1:12" ht="28.5">
      <c r="A3" s="56">
        <v>1</v>
      </c>
      <c r="B3" s="57" t="s">
        <v>1</v>
      </c>
      <c r="C3" s="58"/>
      <c r="D3" s="59"/>
      <c r="E3" s="57" t="s">
        <v>1</v>
      </c>
      <c r="F3" s="58"/>
      <c r="G3" s="59"/>
      <c r="H3" s="57" t="s">
        <v>1</v>
      </c>
      <c r="I3" s="58"/>
      <c r="J3" s="59"/>
      <c r="K3" s="57" t="s">
        <v>1</v>
      </c>
      <c r="L3" s="58">
        <f>I3+F3+C3</f>
        <v>0</v>
      </c>
    </row>
    <row r="4" spans="1:12" ht="15.75">
      <c r="A4" s="56">
        <v>2</v>
      </c>
      <c r="B4" s="57" t="s">
        <v>2</v>
      </c>
      <c r="C4" s="58"/>
      <c r="D4" s="59"/>
      <c r="E4" s="57" t="s">
        <v>2</v>
      </c>
      <c r="F4" s="58"/>
      <c r="G4" s="59"/>
      <c r="H4" s="57" t="s">
        <v>2</v>
      </c>
      <c r="I4" s="58"/>
      <c r="J4" s="59"/>
      <c r="K4" s="57" t="s">
        <v>2</v>
      </c>
      <c r="L4" s="58">
        <f>I4+F4+C4</f>
        <v>0</v>
      </c>
    </row>
    <row r="5" spans="1:12" ht="38.25" customHeight="1">
      <c r="A5" s="56">
        <v>3</v>
      </c>
      <c r="B5" s="57" t="s">
        <v>3</v>
      </c>
      <c r="C5" s="60"/>
      <c r="D5" s="59"/>
      <c r="E5" s="57" t="s">
        <v>3</v>
      </c>
      <c r="F5" s="60"/>
      <c r="G5" s="59"/>
      <c r="H5" s="57" t="s">
        <v>3</v>
      </c>
      <c r="I5" s="60"/>
      <c r="J5" s="59"/>
      <c r="K5" s="57" t="s">
        <v>3</v>
      </c>
      <c r="L5" s="58">
        <f t="shared" ref="L5:L17" si="0">I5+F5+C5</f>
        <v>0</v>
      </c>
    </row>
    <row r="6" spans="1:12" ht="15.75">
      <c r="A6" s="56">
        <v>4</v>
      </c>
      <c r="B6" s="57" t="s">
        <v>4</v>
      </c>
      <c r="C6" s="61"/>
      <c r="D6" s="59"/>
      <c r="E6" s="57" t="s">
        <v>4</v>
      </c>
      <c r="F6" s="61"/>
      <c r="G6" s="59"/>
      <c r="H6" s="57" t="s">
        <v>4</v>
      </c>
      <c r="I6" s="61"/>
      <c r="J6" s="59"/>
      <c r="K6" s="57" t="s">
        <v>4</v>
      </c>
      <c r="L6" s="58">
        <f t="shared" si="0"/>
        <v>0</v>
      </c>
    </row>
    <row r="7" spans="1:12" ht="42.75">
      <c r="A7" s="56">
        <v>5</v>
      </c>
      <c r="B7" s="57" t="s">
        <v>17</v>
      </c>
      <c r="C7" s="61"/>
      <c r="D7" s="59"/>
      <c r="E7" s="57" t="s">
        <v>17</v>
      </c>
      <c r="F7" s="61"/>
      <c r="G7" s="59"/>
      <c r="H7" s="57" t="s">
        <v>17</v>
      </c>
      <c r="I7" s="61"/>
      <c r="J7" s="59"/>
      <c r="K7" s="57" t="s">
        <v>17</v>
      </c>
      <c r="L7" s="58">
        <f t="shared" si="0"/>
        <v>0</v>
      </c>
    </row>
    <row r="8" spans="1:12" ht="15.75">
      <c r="A8" s="56">
        <v>6</v>
      </c>
      <c r="B8" s="57" t="s">
        <v>5</v>
      </c>
      <c r="C8" s="61"/>
      <c r="D8" s="59"/>
      <c r="E8" s="57" t="s">
        <v>5</v>
      </c>
      <c r="F8" s="61"/>
      <c r="G8" s="59"/>
      <c r="H8" s="57" t="s">
        <v>5</v>
      </c>
      <c r="I8" s="61"/>
      <c r="J8" s="59"/>
      <c r="K8" s="57" t="s">
        <v>5</v>
      </c>
      <c r="L8" s="58">
        <f t="shared" si="0"/>
        <v>0</v>
      </c>
    </row>
    <row r="9" spans="1:12" ht="15.75">
      <c r="A9" s="56">
        <v>7</v>
      </c>
      <c r="B9" s="57" t="s">
        <v>6</v>
      </c>
      <c r="C9" s="61"/>
      <c r="D9" s="59"/>
      <c r="E9" s="57" t="s">
        <v>6</v>
      </c>
      <c r="F9" s="61"/>
      <c r="G9" s="59"/>
      <c r="H9" s="57" t="s">
        <v>6</v>
      </c>
      <c r="I9" s="61"/>
      <c r="J9" s="59"/>
      <c r="K9" s="57" t="s">
        <v>6</v>
      </c>
      <c r="L9" s="58">
        <f t="shared" si="0"/>
        <v>0</v>
      </c>
    </row>
    <row r="10" spans="1:12" ht="28.5">
      <c r="A10" s="56">
        <v>8</v>
      </c>
      <c r="B10" s="57" t="s">
        <v>7</v>
      </c>
      <c r="C10" s="61"/>
      <c r="D10" s="59"/>
      <c r="E10" s="57" t="s">
        <v>7</v>
      </c>
      <c r="F10" s="61"/>
      <c r="G10" s="59"/>
      <c r="H10" s="57" t="s">
        <v>7</v>
      </c>
      <c r="I10" s="61"/>
      <c r="J10" s="59"/>
      <c r="K10" s="57" t="s">
        <v>7</v>
      </c>
      <c r="L10" s="58">
        <f t="shared" si="0"/>
        <v>0</v>
      </c>
    </row>
    <row r="11" spans="1:12" ht="15.75">
      <c r="A11" s="56">
        <v>9</v>
      </c>
      <c r="B11" s="57" t="s">
        <v>8</v>
      </c>
      <c r="C11" s="61"/>
      <c r="D11" s="59"/>
      <c r="E11" s="57" t="s">
        <v>8</v>
      </c>
      <c r="F11" s="61"/>
      <c r="G11" s="59"/>
      <c r="H11" s="57" t="s">
        <v>8</v>
      </c>
      <c r="I11" s="61"/>
      <c r="J11" s="59"/>
      <c r="K11" s="57" t="s">
        <v>8</v>
      </c>
      <c r="L11" s="58">
        <f t="shared" si="0"/>
        <v>0</v>
      </c>
    </row>
    <row r="12" spans="1:12" ht="28.5">
      <c r="A12" s="56">
        <v>10</v>
      </c>
      <c r="B12" s="57" t="s">
        <v>18</v>
      </c>
      <c r="C12" s="61"/>
      <c r="D12" s="59"/>
      <c r="E12" s="57" t="s">
        <v>18</v>
      </c>
      <c r="F12" s="61"/>
      <c r="G12" s="59"/>
      <c r="H12" s="57" t="s">
        <v>18</v>
      </c>
      <c r="I12" s="61"/>
      <c r="J12" s="59"/>
      <c r="K12" s="57" t="s">
        <v>18</v>
      </c>
      <c r="L12" s="58">
        <f t="shared" si="0"/>
        <v>0</v>
      </c>
    </row>
    <row r="13" spans="1:12" ht="15.75">
      <c r="A13" s="56">
        <v>11</v>
      </c>
      <c r="B13" s="57" t="s">
        <v>9</v>
      </c>
      <c r="C13" s="61"/>
      <c r="D13" s="59"/>
      <c r="E13" s="57" t="s">
        <v>9</v>
      </c>
      <c r="F13" s="61"/>
      <c r="G13" s="59"/>
      <c r="H13" s="57" t="s">
        <v>9</v>
      </c>
      <c r="I13" s="61"/>
      <c r="J13" s="59"/>
      <c r="K13" s="57" t="s">
        <v>9</v>
      </c>
      <c r="L13" s="58">
        <f t="shared" si="0"/>
        <v>0</v>
      </c>
    </row>
    <row r="14" spans="1:12" ht="28.5">
      <c r="A14" s="56">
        <v>12</v>
      </c>
      <c r="B14" s="57" t="s">
        <v>33</v>
      </c>
      <c r="C14" s="61"/>
      <c r="D14" s="59"/>
      <c r="E14" s="57" t="s">
        <v>33</v>
      </c>
      <c r="F14" s="61"/>
      <c r="G14" s="59"/>
      <c r="H14" s="57" t="s">
        <v>33</v>
      </c>
      <c r="I14" s="61"/>
      <c r="J14" s="59"/>
      <c r="K14" s="57" t="s">
        <v>33</v>
      </c>
      <c r="L14" s="58">
        <f t="shared" si="0"/>
        <v>0</v>
      </c>
    </row>
    <row r="15" spans="1:12" ht="15.75">
      <c r="A15" s="56">
        <v>13</v>
      </c>
      <c r="B15" s="57" t="s">
        <v>32</v>
      </c>
      <c r="C15" s="61"/>
      <c r="D15" s="59"/>
      <c r="E15" s="57" t="s">
        <v>32</v>
      </c>
      <c r="F15" s="61"/>
      <c r="G15" s="59"/>
      <c r="H15" s="57" t="s">
        <v>32</v>
      </c>
      <c r="I15" s="61"/>
      <c r="J15" s="59"/>
      <c r="K15" s="57" t="s">
        <v>32</v>
      </c>
      <c r="L15" s="58">
        <f t="shared" si="0"/>
        <v>0</v>
      </c>
    </row>
    <row r="16" spans="1:12" ht="15.75">
      <c r="A16" s="56">
        <v>14</v>
      </c>
      <c r="B16" s="57" t="s">
        <v>10</v>
      </c>
      <c r="C16" s="62"/>
      <c r="D16" s="59"/>
      <c r="E16" s="57" t="s">
        <v>10</v>
      </c>
      <c r="F16" s="62"/>
      <c r="G16" s="59"/>
      <c r="H16" s="57" t="s">
        <v>10</v>
      </c>
      <c r="I16" s="62"/>
      <c r="J16" s="59"/>
      <c r="K16" s="57" t="s">
        <v>10</v>
      </c>
      <c r="L16" s="58">
        <f t="shared" si="0"/>
        <v>0</v>
      </c>
    </row>
    <row r="17" spans="1:12" ht="15.75">
      <c r="A17" s="63"/>
      <c r="B17" s="57" t="s">
        <v>11</v>
      </c>
      <c r="C17" s="64"/>
      <c r="D17" s="59"/>
      <c r="E17" s="57" t="s">
        <v>11</v>
      </c>
      <c r="F17" s="64"/>
      <c r="G17" s="59"/>
      <c r="H17" s="57" t="s">
        <v>11</v>
      </c>
      <c r="I17" s="64"/>
      <c r="J17" s="59"/>
      <c r="K17" s="57" t="s">
        <v>11</v>
      </c>
      <c r="L17" s="58">
        <f t="shared" si="0"/>
        <v>0</v>
      </c>
    </row>
  </sheetData>
  <phoneticPr fontId="2" type="noConversion"/>
  <pageMargins left="0.75" right="0.75" top="1" bottom="1" header="0.5" footer="0.5"/>
  <pageSetup paperSize="9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P53"/>
  <sheetViews>
    <sheetView tabSelected="1" topLeftCell="C19" zoomScale="85" zoomScaleNormal="85" zoomScalePageLayoutView="130" workbookViewId="0">
      <selection activeCell="L22" sqref="L22"/>
    </sheetView>
  </sheetViews>
  <sheetFormatPr defaultColWidth="8.875" defaultRowHeight="14.25"/>
  <cols>
    <col min="2" max="2" width="8.5" customWidth="1"/>
    <col min="3" max="3" width="45.125" customWidth="1"/>
    <col min="4" max="4" width="17" customWidth="1"/>
    <col min="5" max="5" width="24.125" customWidth="1"/>
    <col min="6" max="6" width="8.625" customWidth="1"/>
    <col min="7" max="7" width="8.5" customWidth="1"/>
    <col min="8" max="8" width="13.5" customWidth="1"/>
    <col min="9" max="9" width="13.625" customWidth="1"/>
    <col min="10" max="10" width="18.5" customWidth="1"/>
    <col min="11" max="11" width="6.25" customWidth="1"/>
    <col min="12" max="12" width="8.625" customWidth="1"/>
    <col min="13" max="13" width="8.5" customWidth="1"/>
    <col min="14" max="14" width="13.5" customWidth="1"/>
    <col min="15" max="15" width="13.625" customWidth="1"/>
    <col min="16" max="16" width="18.5" customWidth="1"/>
  </cols>
  <sheetData>
    <row r="2" spans="2:16" ht="22.5">
      <c r="B2" s="95" t="s">
        <v>12</v>
      </c>
      <c r="C2" s="95"/>
      <c r="D2" s="95"/>
      <c r="E2" s="95"/>
      <c r="F2" s="5"/>
      <c r="G2" s="6"/>
      <c r="H2" s="6"/>
      <c r="I2" s="6"/>
      <c r="J2" s="7"/>
      <c r="L2" s="5"/>
      <c r="M2" s="6"/>
      <c r="N2" s="6"/>
      <c r="O2" s="6"/>
      <c r="P2" s="7"/>
    </row>
    <row r="3" spans="2:16" ht="35.25">
      <c r="B3" s="8"/>
      <c r="C3" s="9" t="s">
        <v>13</v>
      </c>
      <c r="D3" s="10" t="s">
        <v>34</v>
      </c>
      <c r="E3" s="5"/>
      <c r="F3" s="6"/>
      <c r="G3" s="6"/>
      <c r="H3" s="6"/>
      <c r="I3" s="6"/>
      <c r="J3" s="7"/>
      <c r="L3" s="6"/>
      <c r="M3" s="6"/>
      <c r="N3" s="6"/>
      <c r="O3" s="6"/>
      <c r="P3" s="7"/>
    </row>
    <row r="4" spans="2:16" ht="36">
      <c r="B4" s="11" t="s">
        <v>14</v>
      </c>
      <c r="C4" s="12" t="s">
        <v>15</v>
      </c>
      <c r="D4" s="12" t="s">
        <v>16</v>
      </c>
      <c r="E4" s="84" t="s">
        <v>100</v>
      </c>
      <c r="F4" s="13"/>
      <c r="G4" s="6"/>
      <c r="H4" s="6"/>
      <c r="I4" s="6"/>
      <c r="J4" s="7"/>
      <c r="L4" s="13"/>
      <c r="M4" s="6"/>
      <c r="N4" s="6"/>
      <c r="O4" s="6"/>
      <c r="P4" s="7"/>
    </row>
    <row r="5" spans="2:16" ht="18">
      <c r="B5" s="14">
        <v>1</v>
      </c>
      <c r="C5" s="15" t="s">
        <v>39</v>
      </c>
      <c r="D5" s="16">
        <f>I25</f>
        <v>11868</v>
      </c>
      <c r="E5" s="16">
        <f>O25</f>
        <v>11868</v>
      </c>
      <c r="F5" s="17"/>
      <c r="G5" s="6"/>
      <c r="H5" s="6"/>
      <c r="I5" s="6"/>
      <c r="J5" s="7"/>
      <c r="L5" s="17"/>
      <c r="M5" s="6"/>
      <c r="N5" s="6"/>
      <c r="O5" s="6"/>
      <c r="P5" s="7"/>
    </row>
    <row r="6" spans="2:16" ht="18">
      <c r="B6" s="14">
        <v>2</v>
      </c>
      <c r="C6" s="15" t="s">
        <v>2</v>
      </c>
      <c r="D6" s="16">
        <v>0</v>
      </c>
      <c r="E6" s="16">
        <v>0</v>
      </c>
      <c r="F6" s="17"/>
      <c r="G6" s="6"/>
      <c r="H6" s="6"/>
      <c r="I6" s="6"/>
      <c r="J6" s="7"/>
      <c r="L6" s="17"/>
      <c r="M6" s="6"/>
      <c r="N6" s="6"/>
      <c r="O6" s="6"/>
      <c r="P6" s="7"/>
    </row>
    <row r="7" spans="2:16" ht="18">
      <c r="B7" s="14">
        <v>3</v>
      </c>
      <c r="C7" s="15" t="s">
        <v>3</v>
      </c>
      <c r="D7" s="16">
        <v>0</v>
      </c>
      <c r="E7" s="16">
        <v>0</v>
      </c>
      <c r="F7" s="17"/>
      <c r="G7" s="6"/>
      <c r="H7" s="6"/>
      <c r="I7" s="6"/>
      <c r="J7" s="7"/>
      <c r="L7" s="17"/>
      <c r="M7" s="6"/>
      <c r="N7" s="6"/>
      <c r="O7" s="6"/>
      <c r="P7" s="7"/>
    </row>
    <row r="8" spans="2:16" ht="18">
      <c r="B8" s="14">
        <v>4</v>
      </c>
      <c r="C8" s="15" t="s">
        <v>38</v>
      </c>
      <c r="D8" s="16"/>
      <c r="E8" s="16"/>
      <c r="F8" s="17"/>
      <c r="G8" s="6"/>
      <c r="H8" s="6"/>
      <c r="I8" s="6"/>
      <c r="J8" s="7"/>
      <c r="L8" s="17"/>
      <c r="M8" s="6"/>
      <c r="N8" s="6"/>
      <c r="O8" s="6"/>
      <c r="P8" s="7"/>
    </row>
    <row r="9" spans="2:16" ht="35.25">
      <c r="B9" s="14">
        <v>5</v>
      </c>
      <c r="C9" s="15" t="s">
        <v>17</v>
      </c>
      <c r="D9" s="16">
        <f>I34</f>
        <v>379908</v>
      </c>
      <c r="E9" s="16">
        <f>O34</f>
        <v>379908</v>
      </c>
      <c r="F9" s="17"/>
      <c r="G9" s="6"/>
      <c r="H9" s="6"/>
      <c r="I9" s="6"/>
      <c r="J9" s="7"/>
      <c r="L9" s="17"/>
      <c r="M9" s="6"/>
      <c r="N9" s="6"/>
      <c r="O9" s="6"/>
      <c r="P9" s="7"/>
    </row>
    <row r="10" spans="2:16" ht="18">
      <c r="B10" s="14">
        <v>6</v>
      </c>
      <c r="C10" s="15" t="s">
        <v>5</v>
      </c>
      <c r="D10" s="16">
        <v>0</v>
      </c>
      <c r="E10" s="16">
        <v>0</v>
      </c>
      <c r="F10" s="17"/>
      <c r="G10" s="6"/>
      <c r="H10" s="6"/>
      <c r="I10" s="6"/>
      <c r="J10" s="7"/>
      <c r="L10" s="17"/>
      <c r="M10" s="6"/>
      <c r="N10" s="6"/>
      <c r="O10" s="6"/>
      <c r="P10" s="7"/>
    </row>
    <row r="11" spans="2:16" ht="18">
      <c r="B11" s="14">
        <v>7</v>
      </c>
      <c r="C11" s="15" t="s">
        <v>6</v>
      </c>
      <c r="D11" s="16">
        <v>0</v>
      </c>
      <c r="E11" s="16">
        <v>0</v>
      </c>
      <c r="F11" s="17"/>
      <c r="G11" s="17"/>
      <c r="H11" s="6"/>
      <c r="I11" s="6"/>
      <c r="J11" s="7"/>
      <c r="L11" s="17"/>
      <c r="M11" s="17"/>
      <c r="N11" s="6"/>
      <c r="O11" s="6"/>
      <c r="P11" s="7"/>
    </row>
    <row r="12" spans="2:16" ht="18">
      <c r="B12" s="14">
        <v>8</v>
      </c>
      <c r="C12" s="15" t="s">
        <v>7</v>
      </c>
      <c r="D12" s="16">
        <v>0</v>
      </c>
      <c r="E12" s="16">
        <v>0</v>
      </c>
      <c r="F12" s="17"/>
      <c r="G12" s="17"/>
      <c r="H12" s="6"/>
      <c r="I12" s="6"/>
      <c r="J12" s="7"/>
      <c r="L12" s="17"/>
      <c r="M12" s="17"/>
      <c r="N12" s="6"/>
      <c r="O12" s="6"/>
      <c r="P12" s="7"/>
    </row>
    <row r="13" spans="2:16" ht="18">
      <c r="B13" s="14">
        <v>9</v>
      </c>
      <c r="C13" s="15" t="s">
        <v>8</v>
      </c>
      <c r="D13" s="16">
        <f>I46</f>
        <v>69430</v>
      </c>
      <c r="E13" s="16">
        <f>O46</f>
        <v>69430</v>
      </c>
      <c r="F13" s="18"/>
      <c r="G13" s="18"/>
      <c r="H13" s="6"/>
      <c r="I13" s="6"/>
      <c r="J13" s="7"/>
      <c r="L13" s="18"/>
      <c r="M13" s="18"/>
      <c r="N13" s="6"/>
      <c r="O13" s="6"/>
      <c r="P13" s="7"/>
    </row>
    <row r="14" spans="2:16" ht="35.25">
      <c r="B14" s="14">
        <v>10</v>
      </c>
      <c r="C14" s="15" t="s">
        <v>18</v>
      </c>
      <c r="D14" s="16">
        <f>I49</f>
        <v>1600</v>
      </c>
      <c r="E14" s="16">
        <f>J49</f>
        <v>0</v>
      </c>
      <c r="F14" s="18"/>
      <c r="G14" s="18"/>
      <c r="H14" s="18"/>
      <c r="I14" s="6"/>
      <c r="J14" s="7"/>
      <c r="L14" s="18"/>
      <c r="M14" s="18"/>
      <c r="N14" s="18"/>
      <c r="O14" s="6"/>
      <c r="P14" s="7"/>
    </row>
    <row r="15" spans="2:16" ht="18">
      <c r="B15" s="14">
        <v>11</v>
      </c>
      <c r="C15" s="15" t="s">
        <v>9</v>
      </c>
      <c r="D15" s="16">
        <v>0</v>
      </c>
      <c r="E15" s="16">
        <v>0</v>
      </c>
      <c r="F15" s="18"/>
      <c r="G15" s="18"/>
      <c r="H15" s="18"/>
      <c r="I15" s="6"/>
      <c r="J15" s="7"/>
      <c r="L15" s="18"/>
      <c r="M15" s="18"/>
      <c r="N15" s="18"/>
      <c r="O15" s="6"/>
      <c r="P15" s="7"/>
    </row>
    <row r="16" spans="2:16" ht="18">
      <c r="B16" s="14">
        <v>12</v>
      </c>
      <c r="C16" s="15" t="s">
        <v>36</v>
      </c>
      <c r="D16" s="16">
        <v>0</v>
      </c>
      <c r="E16" s="16">
        <v>0</v>
      </c>
      <c r="F16" s="18"/>
      <c r="G16" s="18"/>
      <c r="H16" s="18"/>
      <c r="I16" s="6"/>
      <c r="J16" s="7"/>
      <c r="L16" s="18"/>
      <c r="M16" s="18"/>
      <c r="N16" s="18"/>
      <c r="O16" s="6"/>
      <c r="P16" s="7"/>
    </row>
    <row r="17" spans="2:16" ht="18">
      <c r="B17" s="14">
        <v>13</v>
      </c>
      <c r="C17" s="15" t="s">
        <v>32</v>
      </c>
      <c r="D17" s="16">
        <v>0</v>
      </c>
      <c r="E17" s="16">
        <v>0</v>
      </c>
      <c r="F17" s="18"/>
      <c r="G17" s="18"/>
      <c r="H17" s="18"/>
      <c r="I17" s="6"/>
      <c r="J17" s="7"/>
      <c r="L17" s="18"/>
      <c r="M17" s="18"/>
      <c r="N17" s="18"/>
      <c r="O17" s="6"/>
      <c r="P17" s="7"/>
    </row>
    <row r="18" spans="2:16" ht="17.25">
      <c r="B18" s="14">
        <v>14</v>
      </c>
      <c r="C18" s="15" t="s">
        <v>35</v>
      </c>
      <c r="D18" s="55">
        <f>I51</f>
        <v>31325.949721999998</v>
      </c>
      <c r="E18" s="55">
        <f>O51</f>
        <v>31325.949721999998</v>
      </c>
      <c r="F18" s="6"/>
      <c r="G18" s="6"/>
      <c r="H18" s="6"/>
      <c r="I18" s="6"/>
      <c r="J18" s="7"/>
      <c r="L18" s="6"/>
      <c r="M18" s="6"/>
      <c r="N18" s="6"/>
      <c r="O18" s="6"/>
      <c r="P18" s="7"/>
    </row>
    <row r="19" spans="2:16" ht="17.25">
      <c r="B19" s="19"/>
      <c r="C19" s="15" t="s">
        <v>11</v>
      </c>
      <c r="D19" s="20">
        <f>SUM(D5:D18)</f>
        <v>494131.94972199999</v>
      </c>
      <c r="E19" s="20">
        <f>SUM(E5:E18)</f>
        <v>492531.94972199999</v>
      </c>
      <c r="F19" s="6"/>
      <c r="G19" s="6"/>
      <c r="H19" s="6"/>
      <c r="I19" s="6"/>
      <c r="J19" s="7"/>
      <c r="L19" s="6"/>
      <c r="M19" s="6"/>
      <c r="N19" s="6"/>
      <c r="O19" s="6"/>
      <c r="P19" s="7"/>
    </row>
    <row r="20" spans="2:16" ht="17.25">
      <c r="B20" s="54"/>
      <c r="C20" s="70"/>
      <c r="D20" s="71"/>
      <c r="E20" s="5"/>
      <c r="F20" s="6"/>
      <c r="G20" s="6"/>
      <c r="H20" s="6"/>
      <c r="I20" s="6"/>
      <c r="J20" s="7"/>
      <c r="L20" s="6"/>
      <c r="M20" s="6"/>
      <c r="N20" s="6"/>
      <c r="O20" s="6"/>
      <c r="P20" s="7"/>
    </row>
    <row r="21" spans="2:16" ht="58.5">
      <c r="B21" s="54"/>
      <c r="C21" s="73" t="s">
        <v>37</v>
      </c>
      <c r="D21" s="69"/>
      <c r="E21" s="5"/>
      <c r="F21" s="6"/>
      <c r="G21" s="6"/>
      <c r="H21" s="6"/>
      <c r="I21" s="6"/>
      <c r="J21" s="7"/>
      <c r="L21" s="93" t="s">
        <v>105</v>
      </c>
      <c r="M21" s="93"/>
      <c r="N21" s="93"/>
      <c r="O21" s="93"/>
      <c r="P21" s="93"/>
    </row>
    <row r="22" spans="2:16" ht="54">
      <c r="B22" s="21" t="s">
        <v>19</v>
      </c>
      <c r="C22" s="21" t="s">
        <v>20</v>
      </c>
      <c r="D22" s="21" t="s">
        <v>21</v>
      </c>
      <c r="E22" s="21" t="s">
        <v>22</v>
      </c>
      <c r="F22" s="22" t="s">
        <v>23</v>
      </c>
      <c r="G22" s="23" t="s">
        <v>24</v>
      </c>
      <c r="H22" s="24" t="s">
        <v>25</v>
      </c>
      <c r="I22" s="25" t="s">
        <v>26</v>
      </c>
      <c r="J22" s="53" t="s">
        <v>30</v>
      </c>
      <c r="L22" s="22" t="s">
        <v>101</v>
      </c>
      <c r="M22" s="23" t="s">
        <v>102</v>
      </c>
      <c r="N22" s="24" t="s">
        <v>25</v>
      </c>
      <c r="O22" s="25" t="s">
        <v>26</v>
      </c>
      <c r="P22" s="53" t="s">
        <v>30</v>
      </c>
    </row>
    <row r="23" spans="2:16" ht="18">
      <c r="B23" s="26">
        <v>1</v>
      </c>
      <c r="C23" s="27" t="str">
        <f>C5</f>
        <v>创意设计 Meeting\Event Design</v>
      </c>
      <c r="D23" s="27"/>
      <c r="E23" s="28"/>
      <c r="F23" s="29"/>
      <c r="G23" s="29"/>
      <c r="H23" s="29"/>
      <c r="I23" s="30"/>
      <c r="J23" s="81"/>
      <c r="L23" s="29"/>
      <c r="M23" s="29"/>
      <c r="N23" s="29"/>
      <c r="O23" s="30"/>
      <c r="P23" s="81"/>
    </row>
    <row r="24" spans="2:16" s="75" customFormat="1" ht="17.25">
      <c r="B24" s="31" t="s">
        <v>90</v>
      </c>
      <c r="C24" s="32" t="s">
        <v>40</v>
      </c>
      <c r="D24" s="33" t="s">
        <v>68</v>
      </c>
      <c r="E24" s="35" t="s">
        <v>69</v>
      </c>
      <c r="F24" s="34">
        <v>4</v>
      </c>
      <c r="G24" s="35">
        <v>1</v>
      </c>
      <c r="H24" s="36">
        <v>2967</v>
      </c>
      <c r="I24" s="36">
        <f>H24*G24*F24</f>
        <v>11868</v>
      </c>
      <c r="J24" s="80">
        <v>2967</v>
      </c>
      <c r="K24" s="75" t="s">
        <v>103</v>
      </c>
      <c r="L24" s="85">
        <v>4</v>
      </c>
      <c r="M24" s="86">
        <v>1</v>
      </c>
      <c r="N24" s="80">
        <v>2967</v>
      </c>
      <c r="O24" s="80">
        <f>N24*M24*L24</f>
        <v>11868</v>
      </c>
      <c r="P24" s="80">
        <v>2967</v>
      </c>
    </row>
    <row r="25" spans="2:16" ht="18">
      <c r="B25" s="103" t="s">
        <v>27</v>
      </c>
      <c r="C25" s="104"/>
      <c r="D25" s="104"/>
      <c r="E25" s="104"/>
      <c r="F25" s="104"/>
      <c r="G25" s="104"/>
      <c r="H25" s="105"/>
      <c r="I25" s="79">
        <f>SUM(I24:I24)</f>
        <v>11868</v>
      </c>
      <c r="J25" s="82"/>
      <c r="L25" s="82"/>
      <c r="M25" s="82"/>
      <c r="N25" s="82"/>
      <c r="O25" s="87">
        <f>SUM(O24:O24)</f>
        <v>11868</v>
      </c>
      <c r="P25" s="82"/>
    </row>
    <row r="26" spans="2:16" ht="15.75">
      <c r="B26" s="42">
        <v>5</v>
      </c>
      <c r="C26" s="43" t="str">
        <f>C9</f>
        <v>视频文件制作  Opening/Introduction Video Production</v>
      </c>
      <c r="D26" s="43"/>
      <c r="E26" s="44"/>
      <c r="F26" s="45"/>
      <c r="G26" s="45"/>
      <c r="H26" s="45"/>
      <c r="I26" s="46"/>
      <c r="J26" s="46"/>
      <c r="L26" s="45"/>
      <c r="M26" s="45"/>
      <c r="N26" s="45"/>
      <c r="O26" s="46"/>
      <c r="P26" s="46"/>
    </row>
    <row r="27" spans="2:16" ht="34.5">
      <c r="B27" s="31" t="s">
        <v>74</v>
      </c>
      <c r="C27" s="47" t="s">
        <v>41</v>
      </c>
      <c r="D27" s="47" t="s">
        <v>87</v>
      </c>
      <c r="E27" s="76" t="s">
        <v>42</v>
      </c>
      <c r="F27" s="72">
        <v>3</v>
      </c>
      <c r="G27" s="72">
        <v>4</v>
      </c>
      <c r="H27" s="40">
        <v>6000</v>
      </c>
      <c r="I27" s="40">
        <f>F27*G27*H27</f>
        <v>72000</v>
      </c>
      <c r="J27" s="40">
        <v>6000</v>
      </c>
      <c r="L27" s="72">
        <v>3</v>
      </c>
      <c r="M27" s="72">
        <v>4</v>
      </c>
      <c r="N27" s="40">
        <v>6000</v>
      </c>
      <c r="O27" s="40">
        <f>L27*M27*N27</f>
        <v>72000</v>
      </c>
      <c r="P27" s="40">
        <v>6000</v>
      </c>
    </row>
    <row r="28" spans="2:16" ht="51.75">
      <c r="B28" s="31" t="s">
        <v>75</v>
      </c>
      <c r="C28" s="47" t="s">
        <v>43</v>
      </c>
      <c r="D28" s="47" t="s">
        <v>87</v>
      </c>
      <c r="E28" s="76" t="s">
        <v>44</v>
      </c>
      <c r="F28" s="72">
        <v>3</v>
      </c>
      <c r="G28" s="72">
        <v>4</v>
      </c>
      <c r="H28" s="40">
        <v>1150</v>
      </c>
      <c r="I28" s="40">
        <f t="shared" ref="I28:I32" si="0">F28*G28*H28</f>
        <v>13800</v>
      </c>
      <c r="J28" s="40">
        <v>1150</v>
      </c>
      <c r="L28" s="72">
        <v>3</v>
      </c>
      <c r="M28" s="72">
        <v>4</v>
      </c>
      <c r="N28" s="40">
        <v>1150</v>
      </c>
      <c r="O28" s="40">
        <f t="shared" ref="O28:O33" si="1">L28*M28*N28</f>
        <v>13800</v>
      </c>
      <c r="P28" s="40">
        <v>1150</v>
      </c>
    </row>
    <row r="29" spans="2:16" ht="34.5">
      <c r="B29" s="31" t="s">
        <v>91</v>
      </c>
      <c r="C29" s="47" t="s">
        <v>46</v>
      </c>
      <c r="D29" s="47" t="s">
        <v>87</v>
      </c>
      <c r="E29" s="76" t="s">
        <v>47</v>
      </c>
      <c r="F29" s="72">
        <v>3</v>
      </c>
      <c r="G29" s="72">
        <v>4</v>
      </c>
      <c r="H29" s="40">
        <v>1145</v>
      </c>
      <c r="I29" s="40">
        <f t="shared" si="0"/>
        <v>13740</v>
      </c>
      <c r="J29" s="40">
        <v>1145</v>
      </c>
      <c r="L29" s="72">
        <v>3</v>
      </c>
      <c r="M29" s="72">
        <v>4</v>
      </c>
      <c r="N29" s="40">
        <v>1145</v>
      </c>
      <c r="O29" s="40">
        <f t="shared" si="1"/>
        <v>13740</v>
      </c>
      <c r="P29" s="40">
        <v>1145</v>
      </c>
    </row>
    <row r="30" spans="2:16" ht="17.25">
      <c r="B30" s="31" t="s">
        <v>76</v>
      </c>
      <c r="C30" s="47" t="s">
        <v>48</v>
      </c>
      <c r="D30" s="47" t="s">
        <v>87</v>
      </c>
      <c r="E30" s="76"/>
      <c r="F30" s="72">
        <v>3</v>
      </c>
      <c r="G30" s="72">
        <v>4</v>
      </c>
      <c r="H30" s="40">
        <v>1206</v>
      </c>
      <c r="I30" s="40">
        <f t="shared" si="0"/>
        <v>14472</v>
      </c>
      <c r="J30" s="40">
        <v>1206</v>
      </c>
      <c r="L30" s="72">
        <v>3</v>
      </c>
      <c r="M30" s="72">
        <v>4</v>
      </c>
      <c r="N30" s="40">
        <v>1206</v>
      </c>
      <c r="O30" s="40">
        <f t="shared" si="1"/>
        <v>14472</v>
      </c>
      <c r="P30" s="40">
        <v>1206</v>
      </c>
    </row>
    <row r="31" spans="2:16" ht="17.25">
      <c r="B31" s="31" t="s">
        <v>77</v>
      </c>
      <c r="C31" s="47" t="s">
        <v>45</v>
      </c>
      <c r="D31" s="47" t="s">
        <v>87</v>
      </c>
      <c r="E31" s="76" t="s">
        <v>50</v>
      </c>
      <c r="F31" s="72">
        <v>3</v>
      </c>
      <c r="G31" s="72">
        <v>4</v>
      </c>
      <c r="H31" s="40">
        <v>848</v>
      </c>
      <c r="I31" s="40">
        <f t="shared" si="0"/>
        <v>10176</v>
      </c>
      <c r="J31" s="40">
        <v>848</v>
      </c>
      <c r="L31" s="72">
        <v>3</v>
      </c>
      <c r="M31" s="72">
        <v>4</v>
      </c>
      <c r="N31" s="40">
        <v>848</v>
      </c>
      <c r="O31" s="40">
        <f t="shared" si="1"/>
        <v>10176</v>
      </c>
      <c r="P31" s="40">
        <v>848</v>
      </c>
    </row>
    <row r="32" spans="2:16" ht="34.5">
      <c r="B32" s="31" t="s">
        <v>78</v>
      </c>
      <c r="C32" s="47" t="s">
        <v>49</v>
      </c>
      <c r="D32" s="47" t="s">
        <v>88</v>
      </c>
      <c r="E32" s="76" t="s">
        <v>51</v>
      </c>
      <c r="F32" s="72">
        <v>90</v>
      </c>
      <c r="G32" s="72">
        <v>4</v>
      </c>
      <c r="H32" s="40">
        <v>613</v>
      </c>
      <c r="I32" s="40">
        <f t="shared" si="0"/>
        <v>220680</v>
      </c>
      <c r="J32" s="40">
        <v>613</v>
      </c>
      <c r="L32" s="72">
        <v>90</v>
      </c>
      <c r="M32" s="72">
        <v>4</v>
      </c>
      <c r="N32" s="88">
        <v>613</v>
      </c>
      <c r="O32" s="88">
        <f t="shared" si="1"/>
        <v>220680</v>
      </c>
      <c r="P32" s="40">
        <v>613</v>
      </c>
    </row>
    <row r="33" spans="2:16" ht="34.5">
      <c r="B33" s="31" t="s">
        <v>79</v>
      </c>
      <c r="C33" s="47" t="s">
        <v>86</v>
      </c>
      <c r="D33" s="47" t="s">
        <v>88</v>
      </c>
      <c r="E33" s="76" t="s">
        <v>51</v>
      </c>
      <c r="F33" s="72">
        <v>30</v>
      </c>
      <c r="G33" s="72">
        <v>4</v>
      </c>
      <c r="H33" s="40">
        <v>292</v>
      </c>
      <c r="I33" s="40">
        <f t="shared" ref="I33" si="2">F33*G33*H33</f>
        <v>35040</v>
      </c>
      <c r="J33" s="40">
        <v>292</v>
      </c>
      <c r="L33" s="72">
        <v>30</v>
      </c>
      <c r="M33" s="72">
        <v>4</v>
      </c>
      <c r="N33" s="88">
        <v>292</v>
      </c>
      <c r="O33" s="88">
        <f t="shared" si="1"/>
        <v>35040</v>
      </c>
      <c r="P33" s="40">
        <v>292</v>
      </c>
    </row>
    <row r="34" spans="2:16" ht="18">
      <c r="B34" s="102" t="s">
        <v>27</v>
      </c>
      <c r="C34" s="102"/>
      <c r="D34" s="102"/>
      <c r="E34" s="102"/>
      <c r="F34" s="102"/>
      <c r="G34" s="102"/>
      <c r="H34" s="102"/>
      <c r="I34" s="79">
        <f>SUM(I27:I33)</f>
        <v>379908</v>
      </c>
      <c r="J34" s="38"/>
      <c r="L34" s="82"/>
      <c r="M34" s="82"/>
      <c r="N34" s="82"/>
      <c r="O34" s="87">
        <f>SUM(O27:O33)</f>
        <v>379908</v>
      </c>
      <c r="P34" s="38"/>
    </row>
    <row r="35" spans="2:16" ht="18">
      <c r="B35" s="26">
        <v>9</v>
      </c>
      <c r="C35" s="27" t="str">
        <f>C13</f>
        <v>摄影摄像 Shoot/Photograph</v>
      </c>
      <c r="D35" s="27"/>
      <c r="E35" s="28"/>
      <c r="F35" s="29"/>
      <c r="G35" s="29"/>
      <c r="H35" s="29"/>
      <c r="I35" s="30"/>
      <c r="J35" s="30"/>
      <c r="L35" s="29"/>
      <c r="M35" s="29"/>
      <c r="N35" s="29"/>
      <c r="O35" s="30"/>
      <c r="P35" s="30"/>
    </row>
    <row r="36" spans="2:16" ht="34.5">
      <c r="B36" s="31" t="s">
        <v>80</v>
      </c>
      <c r="C36" s="41" t="s">
        <v>52</v>
      </c>
      <c r="D36" s="41" t="s">
        <v>54</v>
      </c>
      <c r="E36" s="77" t="s">
        <v>53</v>
      </c>
      <c r="F36" s="78">
        <v>2</v>
      </c>
      <c r="G36" s="78">
        <v>2</v>
      </c>
      <c r="H36" s="40">
        <v>2000</v>
      </c>
      <c r="I36" s="40">
        <f t="shared" ref="I36:I45" si="3">F36*G36*H36</f>
        <v>8000</v>
      </c>
      <c r="J36" s="40">
        <v>2000</v>
      </c>
      <c r="L36" s="78">
        <v>2</v>
      </c>
      <c r="M36" s="78">
        <v>2</v>
      </c>
      <c r="N36" s="40">
        <v>2000</v>
      </c>
      <c r="O36" s="40">
        <f t="shared" ref="O36:O45" si="4">L36*M36*N36</f>
        <v>8000</v>
      </c>
      <c r="P36" s="40">
        <v>2000</v>
      </c>
    </row>
    <row r="37" spans="2:16" ht="17.25">
      <c r="B37" s="31" t="s">
        <v>93</v>
      </c>
      <c r="C37" s="41" t="s">
        <v>59</v>
      </c>
      <c r="D37" s="41" t="s">
        <v>98</v>
      </c>
      <c r="E37" s="77" t="s">
        <v>63</v>
      </c>
      <c r="F37" s="78">
        <v>1</v>
      </c>
      <c r="G37" s="78">
        <v>2</v>
      </c>
      <c r="H37" s="40">
        <v>1115</v>
      </c>
      <c r="I37" s="40">
        <f t="shared" si="3"/>
        <v>2230</v>
      </c>
      <c r="J37" s="40">
        <v>1115</v>
      </c>
      <c r="L37" s="78">
        <v>1</v>
      </c>
      <c r="M37" s="78">
        <v>2</v>
      </c>
      <c r="N37" s="40">
        <v>1115</v>
      </c>
      <c r="O37" s="40">
        <f t="shared" si="4"/>
        <v>2230</v>
      </c>
      <c r="P37" s="40">
        <v>1115</v>
      </c>
    </row>
    <row r="38" spans="2:16" ht="17.25">
      <c r="B38" s="31" t="s">
        <v>94</v>
      </c>
      <c r="C38" s="41" t="s">
        <v>60</v>
      </c>
      <c r="D38" s="41" t="s">
        <v>98</v>
      </c>
      <c r="E38" s="77" t="s">
        <v>63</v>
      </c>
      <c r="F38" s="78">
        <v>1</v>
      </c>
      <c r="G38" s="78">
        <v>2</v>
      </c>
      <c r="H38" s="40">
        <v>216</v>
      </c>
      <c r="I38" s="40">
        <f t="shared" si="3"/>
        <v>432</v>
      </c>
      <c r="J38" s="40">
        <v>216</v>
      </c>
      <c r="L38" s="78">
        <v>1</v>
      </c>
      <c r="M38" s="78">
        <v>2</v>
      </c>
      <c r="N38" s="40">
        <v>216</v>
      </c>
      <c r="O38" s="40">
        <f t="shared" si="4"/>
        <v>432</v>
      </c>
      <c r="P38" s="40">
        <v>216</v>
      </c>
    </row>
    <row r="39" spans="2:16" ht="17.25">
      <c r="B39" s="31" t="s">
        <v>81</v>
      </c>
      <c r="C39" s="41" t="s">
        <v>61</v>
      </c>
      <c r="D39" s="41" t="s">
        <v>98</v>
      </c>
      <c r="E39" s="77" t="s">
        <v>63</v>
      </c>
      <c r="F39" s="78">
        <v>1</v>
      </c>
      <c r="G39" s="78">
        <v>2</v>
      </c>
      <c r="H39" s="40">
        <v>205</v>
      </c>
      <c r="I39" s="40">
        <f t="shared" si="3"/>
        <v>410</v>
      </c>
      <c r="J39" s="40">
        <v>205</v>
      </c>
      <c r="L39" s="78">
        <v>1</v>
      </c>
      <c r="M39" s="78">
        <v>2</v>
      </c>
      <c r="N39" s="40">
        <v>205</v>
      </c>
      <c r="O39" s="40">
        <f t="shared" si="4"/>
        <v>410</v>
      </c>
      <c r="P39" s="40">
        <v>205</v>
      </c>
    </row>
    <row r="40" spans="2:16" ht="17.25">
      <c r="B40" s="31" t="s">
        <v>82</v>
      </c>
      <c r="C40" s="41" t="s">
        <v>62</v>
      </c>
      <c r="D40" s="41" t="s">
        <v>98</v>
      </c>
      <c r="E40" s="77" t="s">
        <v>63</v>
      </c>
      <c r="F40" s="78">
        <v>1</v>
      </c>
      <c r="G40" s="78">
        <v>2</v>
      </c>
      <c r="H40" s="40">
        <v>2596</v>
      </c>
      <c r="I40" s="40">
        <f t="shared" si="3"/>
        <v>5192</v>
      </c>
      <c r="J40" s="40">
        <v>2596</v>
      </c>
      <c r="L40" s="78">
        <v>1</v>
      </c>
      <c r="M40" s="78">
        <v>2</v>
      </c>
      <c r="N40" s="40">
        <v>2596</v>
      </c>
      <c r="O40" s="40">
        <f t="shared" si="4"/>
        <v>5192</v>
      </c>
      <c r="P40" s="40">
        <v>2596</v>
      </c>
    </row>
    <row r="41" spans="2:16" ht="34.5">
      <c r="B41" s="31" t="s">
        <v>83</v>
      </c>
      <c r="C41" s="41" t="s">
        <v>64</v>
      </c>
      <c r="D41" s="41" t="s">
        <v>98</v>
      </c>
      <c r="E41" s="77" t="s">
        <v>65</v>
      </c>
      <c r="F41" s="78">
        <v>1</v>
      </c>
      <c r="G41" s="78">
        <v>2</v>
      </c>
      <c r="H41" s="40">
        <v>1000</v>
      </c>
      <c r="I41" s="40">
        <f t="shared" si="3"/>
        <v>2000</v>
      </c>
      <c r="J41" s="40">
        <v>1000</v>
      </c>
      <c r="L41" s="78">
        <v>1</v>
      </c>
      <c r="M41" s="78">
        <v>2</v>
      </c>
      <c r="N41" s="40">
        <v>1000</v>
      </c>
      <c r="O41" s="40">
        <f t="shared" si="4"/>
        <v>2000</v>
      </c>
      <c r="P41" s="40">
        <v>1000</v>
      </c>
    </row>
    <row r="42" spans="2:16" ht="17.25">
      <c r="B42" s="31" t="s">
        <v>84</v>
      </c>
      <c r="C42" s="41" t="s">
        <v>66</v>
      </c>
      <c r="D42" s="41" t="s">
        <v>98</v>
      </c>
      <c r="E42" s="77" t="s">
        <v>63</v>
      </c>
      <c r="F42" s="78">
        <v>1</v>
      </c>
      <c r="G42" s="78">
        <v>2</v>
      </c>
      <c r="H42" s="40">
        <v>1583</v>
      </c>
      <c r="I42" s="40">
        <f t="shared" si="3"/>
        <v>3166</v>
      </c>
      <c r="J42" s="40">
        <v>1583</v>
      </c>
      <c r="L42" s="78">
        <v>1</v>
      </c>
      <c r="M42" s="78">
        <v>2</v>
      </c>
      <c r="N42" s="40">
        <v>1583</v>
      </c>
      <c r="O42" s="40">
        <f t="shared" si="4"/>
        <v>3166</v>
      </c>
      <c r="P42" s="40">
        <v>1583</v>
      </c>
    </row>
    <row r="43" spans="2:16" ht="17.25">
      <c r="B43" s="31" t="s">
        <v>85</v>
      </c>
      <c r="C43" s="41" t="s">
        <v>89</v>
      </c>
      <c r="D43" s="41" t="s">
        <v>54</v>
      </c>
      <c r="E43" s="77" t="s">
        <v>55</v>
      </c>
      <c r="F43" s="78">
        <v>3</v>
      </c>
      <c r="G43" s="78">
        <v>2</v>
      </c>
      <c r="H43" s="40">
        <v>5000</v>
      </c>
      <c r="I43" s="40">
        <f t="shared" si="3"/>
        <v>30000</v>
      </c>
      <c r="J43" s="40">
        <v>0</v>
      </c>
      <c r="K43" t="s">
        <v>104</v>
      </c>
      <c r="L43" s="78">
        <v>3</v>
      </c>
      <c r="M43" s="78">
        <v>2</v>
      </c>
      <c r="N43" s="40">
        <v>5000</v>
      </c>
      <c r="O43" s="40">
        <f t="shared" si="4"/>
        <v>30000</v>
      </c>
      <c r="P43" s="40">
        <v>0</v>
      </c>
    </row>
    <row r="44" spans="2:16" ht="17.25">
      <c r="B44" s="31" t="s">
        <v>95</v>
      </c>
      <c r="C44" s="41" t="s">
        <v>67</v>
      </c>
      <c r="D44" s="41" t="s">
        <v>99</v>
      </c>
      <c r="E44" s="77" t="s">
        <v>56</v>
      </c>
      <c r="F44" s="78">
        <v>3</v>
      </c>
      <c r="G44" s="78">
        <v>1</v>
      </c>
      <c r="H44" s="40">
        <v>4000</v>
      </c>
      <c r="I44" s="40">
        <f t="shared" si="3"/>
        <v>12000</v>
      </c>
      <c r="J44" s="40">
        <v>0</v>
      </c>
      <c r="K44" t="s">
        <v>92</v>
      </c>
      <c r="L44" s="78">
        <v>3</v>
      </c>
      <c r="M44" s="78">
        <v>1</v>
      </c>
      <c r="N44" s="40">
        <v>4000</v>
      </c>
      <c r="O44" s="40">
        <f t="shared" si="4"/>
        <v>12000</v>
      </c>
      <c r="P44" s="40">
        <v>0</v>
      </c>
    </row>
    <row r="45" spans="2:16" ht="17.25">
      <c r="B45" s="31" t="s">
        <v>96</v>
      </c>
      <c r="C45" s="41" t="s">
        <v>58</v>
      </c>
      <c r="D45" s="41" t="s">
        <v>97</v>
      </c>
      <c r="E45" s="77" t="s">
        <v>57</v>
      </c>
      <c r="F45" s="78">
        <v>1</v>
      </c>
      <c r="G45" s="78">
        <v>2</v>
      </c>
      <c r="H45" s="40">
        <v>3000</v>
      </c>
      <c r="I45" s="40">
        <f t="shared" si="3"/>
        <v>6000</v>
      </c>
      <c r="J45" s="40">
        <v>0</v>
      </c>
      <c r="L45" s="78">
        <v>1</v>
      </c>
      <c r="M45" s="78">
        <v>2</v>
      </c>
      <c r="N45" s="40">
        <v>3000</v>
      </c>
      <c r="O45" s="40">
        <f t="shared" si="4"/>
        <v>6000</v>
      </c>
      <c r="P45" s="40">
        <v>0</v>
      </c>
    </row>
    <row r="46" spans="2:16" ht="18">
      <c r="B46" s="102" t="s">
        <v>27</v>
      </c>
      <c r="C46" s="102"/>
      <c r="D46" s="102"/>
      <c r="E46" s="102"/>
      <c r="F46" s="102"/>
      <c r="G46" s="102"/>
      <c r="H46" s="102"/>
      <c r="I46" s="79">
        <f>SUM(I36:I45)</f>
        <v>69430</v>
      </c>
      <c r="J46" s="38"/>
      <c r="O46" s="79">
        <f>SUM(O36:O45)</f>
        <v>69430</v>
      </c>
      <c r="P46" s="38"/>
    </row>
    <row r="47" spans="2:16" ht="18">
      <c r="B47" s="49">
        <v>10</v>
      </c>
      <c r="C47" s="27" t="str">
        <f>C14</f>
        <v>对于活动支持或项目执行上人员收费（天）project management</v>
      </c>
      <c r="D47" s="27"/>
      <c r="E47" s="28"/>
      <c r="F47" s="29"/>
      <c r="G47" s="29"/>
      <c r="H47" s="29"/>
      <c r="I47" s="30"/>
      <c r="J47" s="30"/>
      <c r="L47" s="29"/>
      <c r="M47" s="29"/>
      <c r="N47" s="29"/>
      <c r="O47" s="30"/>
      <c r="P47" s="30"/>
    </row>
    <row r="48" spans="2:16" ht="17.25">
      <c r="B48" s="31" t="s">
        <v>70</v>
      </c>
      <c r="C48" s="37" t="s">
        <v>71</v>
      </c>
      <c r="D48" s="33" t="s">
        <v>72</v>
      </c>
      <c r="E48" s="37" t="s">
        <v>73</v>
      </c>
      <c r="F48" s="34">
        <v>1</v>
      </c>
      <c r="G48" s="34">
        <v>2</v>
      </c>
      <c r="H48" s="48">
        <v>800</v>
      </c>
      <c r="I48" s="36">
        <f>F48*G48*H48</f>
        <v>1600</v>
      </c>
      <c r="J48" s="39">
        <v>800</v>
      </c>
      <c r="L48" s="34">
        <v>1</v>
      </c>
      <c r="M48" s="34">
        <v>2</v>
      </c>
      <c r="N48" s="48">
        <v>800</v>
      </c>
      <c r="O48" s="36">
        <f>L48*M48*N48</f>
        <v>1600</v>
      </c>
      <c r="P48" s="39">
        <v>800</v>
      </c>
    </row>
    <row r="49" spans="2:16" ht="18">
      <c r="B49" s="31"/>
      <c r="C49" s="37"/>
      <c r="D49" s="33"/>
      <c r="E49" s="37"/>
      <c r="F49" s="34"/>
      <c r="G49" s="34"/>
      <c r="H49" s="48"/>
      <c r="I49" s="79">
        <f>SUM(I48:I48)</f>
        <v>1600</v>
      </c>
      <c r="J49" s="39"/>
      <c r="L49" s="34"/>
      <c r="M49" s="34"/>
      <c r="N49" s="48"/>
      <c r="O49" s="79">
        <f>SUM(O48:O48)</f>
        <v>1600</v>
      </c>
      <c r="P49" s="39"/>
    </row>
    <row r="50" spans="2:16" ht="18">
      <c r="B50" s="26">
        <v>14</v>
      </c>
      <c r="C50" s="27" t="s">
        <v>35</v>
      </c>
      <c r="D50" s="83">
        <v>6.7686999999999997E-2</v>
      </c>
      <c r="E50" s="28"/>
      <c r="F50" s="29"/>
      <c r="G50" s="29"/>
      <c r="H50" s="29"/>
      <c r="I50" s="50"/>
      <c r="J50" s="51"/>
      <c r="L50" s="89"/>
      <c r="M50" s="89"/>
      <c r="N50" s="89"/>
      <c r="O50" s="90"/>
      <c r="P50" s="51"/>
    </row>
    <row r="51" spans="2:16" ht="18">
      <c r="B51" s="96" t="s">
        <v>28</v>
      </c>
      <c r="C51" s="97"/>
      <c r="D51" s="97"/>
      <c r="E51" s="97"/>
      <c r="F51" s="97"/>
      <c r="G51" s="97"/>
      <c r="H51" s="98"/>
      <c r="I51" s="79">
        <f>(I25+I34+I46+I49)*D50</f>
        <v>31325.949721999998</v>
      </c>
      <c r="J51" s="39"/>
      <c r="L51" s="82"/>
      <c r="M51" s="82"/>
      <c r="N51" s="82"/>
      <c r="O51" s="87">
        <f>(O25+O34+O46+O49)*D50</f>
        <v>31325.949721999998</v>
      </c>
      <c r="P51" s="39"/>
    </row>
    <row r="52" spans="2:16" ht="18">
      <c r="B52" s="99"/>
      <c r="C52" s="100"/>
      <c r="D52" s="100"/>
      <c r="E52" s="100"/>
      <c r="F52" s="100"/>
      <c r="G52" s="100"/>
      <c r="H52" s="100"/>
      <c r="I52" s="101"/>
      <c r="J52" s="52"/>
      <c r="L52" s="92"/>
      <c r="M52" s="92"/>
      <c r="N52" s="92"/>
      <c r="O52" s="92"/>
      <c r="P52" s="52"/>
    </row>
    <row r="53" spans="2:16" ht="18">
      <c r="B53" s="94" t="s">
        <v>29</v>
      </c>
      <c r="C53" s="94"/>
      <c r="D53" s="94"/>
      <c r="E53" s="94"/>
      <c r="F53" s="94"/>
      <c r="G53" s="94"/>
      <c r="H53" s="94"/>
      <c r="I53" s="74">
        <f>I25+I34+I46+I49+I51</f>
        <v>494131.94972199999</v>
      </c>
      <c r="J53" s="74"/>
      <c r="L53" s="82"/>
      <c r="M53" s="82"/>
      <c r="N53" s="82"/>
      <c r="O53" s="91">
        <f>O25+O34+O46+O49+O51</f>
        <v>494131.94972199999</v>
      </c>
      <c r="P53" s="74"/>
    </row>
  </sheetData>
  <mergeCells count="8">
    <mergeCell ref="L21:P21"/>
    <mergeCell ref="B53:H53"/>
    <mergeCell ref="B2:E2"/>
    <mergeCell ref="B51:H51"/>
    <mergeCell ref="B52:I52"/>
    <mergeCell ref="B34:H34"/>
    <mergeCell ref="B46:H46"/>
    <mergeCell ref="B25:H25"/>
  </mergeCells>
  <phoneticPr fontId="2" type="noConversion"/>
  <pageMargins left="0.7" right="0.7" top="0.75" bottom="0.75" header="0.3" footer="0.3"/>
  <pageSetup paperSize="9" orientation="portrait" verticalDpi="0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多站报价汇总</vt:lpstr>
      <vt:lpstr>报价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殷杰 Mark Yin</cp:lastModifiedBy>
  <dcterms:created xsi:type="dcterms:W3CDTF">2014-02-12T08:04:12Z</dcterms:created>
  <dcterms:modified xsi:type="dcterms:W3CDTF">2019-04-18T09:17:07Z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