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10"/>
  </bookViews>
  <sheets>
    <sheet name="麦田方报价" sheetId="1" r:id="rId1"/>
  </sheets>
  <calcPr calcId="144525"/>
</workbook>
</file>

<file path=xl/sharedStrings.xml><?xml version="1.0" encoding="utf-8"?>
<sst xmlns="http://schemas.openxmlformats.org/spreadsheetml/2006/main" count="54" uniqueCount="40">
  <si>
    <t>2020线下血糖随访管理项目     费用明细</t>
  </si>
  <si>
    <t>结算明细</t>
  </si>
  <si>
    <t>类别</t>
  </si>
  <si>
    <t>内容</t>
  </si>
  <si>
    <t>单价</t>
  </si>
  <si>
    <t>单位</t>
  </si>
  <si>
    <t>数量</t>
  </si>
  <si>
    <t>时间</t>
  </si>
  <si>
    <t>小计</t>
  </si>
  <si>
    <t>备注</t>
  </si>
  <si>
    <t>麦田方费用</t>
  </si>
  <si>
    <t>项目执行费用</t>
  </si>
  <si>
    <t>项目工作前期</t>
  </si>
  <si>
    <t>项目初期的文件准备，审核，修改</t>
  </si>
  <si>
    <t>小时/人</t>
  </si>
  <si>
    <t>暂定5天，每天6小时，</t>
  </si>
  <si>
    <t>执行手册撰写</t>
  </si>
  <si>
    <t>页</t>
  </si>
  <si>
    <t>执行手册撰写、包含PPT内化。不超过20P</t>
  </si>
  <si>
    <t>项目初期培训</t>
  </si>
  <si>
    <t>次</t>
  </si>
  <si>
    <t>通过电话会进行项目初期的培训</t>
  </si>
  <si>
    <t>项目工作执行</t>
  </si>
  <si>
    <t xml:space="preserve"> 运营中的反馈数据收集及录入</t>
  </si>
  <si>
    <t>每月按照30小时计算（即5天）计算，每周一次，每天6小时，</t>
  </si>
  <si>
    <t>与药师或销售沟通、答疑、反馈，以电话、邮件、微信等形式的日常沟通</t>
  </si>
  <si>
    <t>每月按照176小时计算（即22天）计算，每天8小时，</t>
  </si>
  <si>
    <t>项目执行统计</t>
  </si>
  <si>
    <t>数据统计、整理，根据原始数据，制作项目进度的汇报。此阶段为表格及PPT形式，含区域每周进度及项目总结报告</t>
  </si>
  <si>
    <t>数据整理，对情况进行实时反馈，每月共用8天，每天8小时</t>
  </si>
  <si>
    <t>仓储</t>
  </si>
  <si>
    <t>血糖仪及试纸仓库存储</t>
  </si>
  <si>
    <t>月</t>
  </si>
  <si>
    <t>税费</t>
  </si>
  <si>
    <t>麦田税费</t>
  </si>
  <si>
    <t>仅包含麦田方费用税费</t>
  </si>
  <si>
    <t>税费计算错误 ，应该是22901.76，相差16413.96</t>
  </si>
  <si>
    <t>总计</t>
  </si>
  <si>
    <t xml:space="preserve">已收到 </t>
  </si>
  <si>
    <t>尾款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</si>
</sst>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[$¥-804]#,##0.00"/>
    <numFmt numFmtId="44" formatCode="_ &quot;￥&quot;* #,##0.00_ ;_ &quot;￥&quot;* \-#,##0.00_ ;_ &quot;￥&quot;* &quot;-&quot;??_ ;_ @_ "/>
    <numFmt numFmtId="177" formatCode="\¥#,##0.00_);[Red]\(\¥#,##0.00\)"/>
    <numFmt numFmtId="41" formatCode="_ * #,##0_ ;_ * \-#,##0_ ;_ * &quot;-&quot;_ ;_ @_ "/>
    <numFmt numFmtId="43" formatCode="_ * #,##0.00_ ;_ * \-#,##0.00_ ;_ * &quot;-&quot;??_ ;_ @_ "/>
    <numFmt numFmtId="178" formatCode="#,##0_ "/>
    <numFmt numFmtId="179" formatCode="#,##0.00_ ;[Red]\-#,##0.00\ "/>
    <numFmt numFmtId="180" formatCode="#,##0.00_ "/>
  </numFmts>
  <fonts count="28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</cellStyleXfs>
  <cellXfs count="35">
    <xf numFmtId="176" fontId="0" fillId="0" borderId="0" xfId="0">
      <alignment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76" fontId="3" fillId="3" borderId="1" xfId="0" applyFont="1" applyFill="1" applyBorder="1" applyAlignment="1">
      <alignment horizontal="left" vertical="center" wrapText="1"/>
    </xf>
    <xf numFmtId="176" fontId="2" fillId="4" borderId="1" xfId="0" applyFont="1" applyFill="1" applyBorder="1" applyAlignment="1">
      <alignment horizontal="center" vertical="center" wrapText="1"/>
    </xf>
    <xf numFmtId="176" fontId="4" fillId="0" borderId="2" xfId="50" applyFont="1" applyBorder="1" applyAlignment="1">
      <alignment horizontal="center" vertical="center" wrapText="1"/>
    </xf>
    <xf numFmtId="176" fontId="4" fillId="0" borderId="1" xfId="49" applyFont="1" applyFill="1" applyBorder="1" applyAlignment="1" applyProtection="1">
      <alignment horizontal="left" vertical="center" wrapText="1"/>
      <protection locked="0"/>
    </xf>
    <xf numFmtId="177" fontId="5" fillId="0" borderId="1" xfId="0" applyNumberFormat="1" applyFont="1" applyFill="1" applyBorder="1" applyAlignment="1">
      <alignment horizontal="right" vertical="center" wrapText="1"/>
    </xf>
    <xf numFmtId="176" fontId="5" fillId="5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76" fontId="6" fillId="0" borderId="1" xfId="49" applyFont="1" applyFill="1" applyBorder="1" applyAlignment="1" applyProtection="1">
      <alignment horizontal="left" vertical="center" wrapText="1"/>
      <protection locked="0"/>
    </xf>
    <xf numFmtId="176" fontId="4" fillId="0" borderId="3" xfId="50" applyFont="1" applyBorder="1" applyAlignment="1">
      <alignment horizontal="center" vertical="center" wrapText="1"/>
    </xf>
    <xf numFmtId="176" fontId="4" fillId="0" borderId="4" xfId="50" applyFont="1" applyBorder="1" applyAlignment="1">
      <alignment horizontal="center" vertical="center" wrapText="1"/>
    </xf>
    <xf numFmtId="176" fontId="4" fillId="0" borderId="1" xfId="50" applyFont="1" applyBorder="1" applyAlignment="1">
      <alignment horizontal="center" vertical="center" wrapText="1"/>
    </xf>
    <xf numFmtId="176" fontId="2" fillId="4" borderId="5" xfId="0" applyFont="1" applyFill="1" applyBorder="1" applyAlignment="1">
      <alignment horizontal="center" vertical="center" wrapText="1"/>
    </xf>
    <xf numFmtId="176" fontId="2" fillId="4" borderId="6" xfId="0" applyFont="1" applyFill="1" applyBorder="1" applyAlignment="1">
      <alignment horizontal="center" vertical="center" wrapText="1"/>
    </xf>
    <xf numFmtId="176" fontId="2" fillId="4" borderId="7" xfId="0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176" fontId="7" fillId="0" borderId="1" xfId="49" applyFont="1" applyFill="1" applyBorder="1" applyAlignment="1" applyProtection="1">
      <alignment horizontal="left" vertical="center" wrapText="1"/>
      <protection locked="0"/>
    </xf>
    <xf numFmtId="176" fontId="4" fillId="0" borderId="5" xfId="49" applyFont="1" applyFill="1" applyBorder="1" applyAlignment="1" applyProtection="1">
      <alignment horizontal="center" vertical="center" wrapText="1"/>
      <protection locked="0"/>
    </xf>
    <xf numFmtId="176" fontId="4" fillId="0" borderId="6" xfId="49" applyFont="1" applyFill="1" applyBorder="1" applyAlignment="1" applyProtection="1">
      <alignment horizontal="center" vertical="center" wrapText="1"/>
      <protection locked="0"/>
    </xf>
    <xf numFmtId="176" fontId="4" fillId="0" borderId="7" xfId="49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Border="1" applyAlignment="1">
      <alignment horizontal="right" vertical="center" wrapText="1"/>
    </xf>
    <xf numFmtId="176" fontId="0" fillId="0" borderId="1" xfId="0" applyBorder="1">
      <alignment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9" fontId="4" fillId="6" borderId="1" xfId="0" applyNumberFormat="1" applyFont="1" applyFill="1" applyBorder="1" applyAlignment="1">
      <alignment horizontal="right" vertical="center" wrapText="1"/>
    </xf>
    <xf numFmtId="176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I18" sqref="I18"/>
    </sheetView>
  </sheetViews>
  <sheetFormatPr defaultColWidth="9" defaultRowHeight="14"/>
  <cols>
    <col min="2" max="2" width="36.0909090909091" customWidth="1"/>
    <col min="3" max="3" width="10.3636363636364" customWidth="1"/>
    <col min="4" max="4" width="7.09090909090909" customWidth="1"/>
    <col min="5" max="6" width="5.45454545454545" customWidth="1"/>
    <col min="7" max="7" width="13.6363636363636" customWidth="1"/>
    <col min="8" max="8" width="36.1818181818182" customWidth="1"/>
    <col min="9" max="9" width="3.81818181818182" customWidth="1"/>
    <col min="10" max="10" width="10.3636363636364" customWidth="1"/>
    <col min="11" max="11" width="7.09090909090909" customWidth="1"/>
    <col min="12" max="13" width="5.45454545454545" customWidth="1"/>
    <col min="14" max="14" width="13.6363636363636" customWidth="1"/>
    <col min="15" max="15" width="12.9090909090909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1"/>
      <c r="M1" s="1"/>
      <c r="N1" s="1"/>
    </row>
    <row r="2" ht="16.5" spans="1:14">
      <c r="A2" s="2" t="s">
        <v>2</v>
      </c>
      <c r="B2" s="2" t="s">
        <v>3</v>
      </c>
      <c r="C2" s="3" t="s">
        <v>4</v>
      </c>
      <c r="D2" s="2" t="s">
        <v>5</v>
      </c>
      <c r="E2" s="4" t="s">
        <v>6</v>
      </c>
      <c r="F2" s="4" t="s">
        <v>7</v>
      </c>
      <c r="G2" s="5" t="s">
        <v>8</v>
      </c>
      <c r="H2" s="6" t="s">
        <v>9</v>
      </c>
      <c r="J2" s="3" t="s">
        <v>4</v>
      </c>
      <c r="K2" s="2" t="s">
        <v>5</v>
      </c>
      <c r="L2" s="4" t="s">
        <v>6</v>
      </c>
      <c r="M2" s="4" t="s">
        <v>7</v>
      </c>
      <c r="N2" s="5" t="s">
        <v>8</v>
      </c>
    </row>
    <row r="3" ht="20" spans="1:14">
      <c r="A3" s="7" t="s">
        <v>10</v>
      </c>
      <c r="B3" s="7"/>
      <c r="C3" s="7"/>
      <c r="D3" s="7"/>
      <c r="E3" s="7"/>
      <c r="F3" s="7"/>
      <c r="G3" s="7"/>
      <c r="H3" s="7"/>
      <c r="J3" s="7"/>
      <c r="K3" s="7"/>
      <c r="L3" s="7"/>
      <c r="M3" s="7"/>
      <c r="N3" s="7"/>
    </row>
    <row r="4" ht="16.5" spans="1:14">
      <c r="A4" s="8" t="s">
        <v>11</v>
      </c>
      <c r="B4" s="8"/>
      <c r="C4" s="8"/>
      <c r="D4" s="8"/>
      <c r="E4" s="8"/>
      <c r="F4" s="8"/>
      <c r="G4" s="8"/>
      <c r="H4" s="8"/>
      <c r="J4" s="8"/>
      <c r="K4" s="8"/>
      <c r="L4" s="8"/>
      <c r="M4" s="8"/>
      <c r="N4" s="8"/>
    </row>
    <row r="5" ht="14.5" spans="1:14">
      <c r="A5" s="9" t="s">
        <v>12</v>
      </c>
      <c r="B5" s="10" t="s">
        <v>13</v>
      </c>
      <c r="C5" s="11">
        <v>150</v>
      </c>
      <c r="D5" s="12" t="s">
        <v>14</v>
      </c>
      <c r="E5" s="13">
        <v>1</v>
      </c>
      <c r="F5" s="13">
        <v>30</v>
      </c>
      <c r="G5" s="14">
        <f t="shared" ref="G5:G10" si="0">F5*E5*C5</f>
        <v>4500</v>
      </c>
      <c r="H5" s="15" t="s">
        <v>15</v>
      </c>
      <c r="J5" s="11">
        <v>150</v>
      </c>
      <c r="K5" s="12" t="s">
        <v>14</v>
      </c>
      <c r="L5" s="13">
        <v>1</v>
      </c>
      <c r="M5" s="13">
        <v>30</v>
      </c>
      <c r="N5" s="14">
        <f t="shared" ref="N5:N11" si="1">M5*L5*J5</f>
        <v>4500</v>
      </c>
    </row>
    <row r="6" ht="14.5" spans="1:14">
      <c r="A6" s="16"/>
      <c r="B6" s="10" t="s">
        <v>16</v>
      </c>
      <c r="C6" s="11">
        <v>630</v>
      </c>
      <c r="D6" s="12" t="s">
        <v>17</v>
      </c>
      <c r="E6" s="13">
        <v>20</v>
      </c>
      <c r="F6" s="13">
        <v>1</v>
      </c>
      <c r="G6" s="14">
        <f t="shared" si="0"/>
        <v>12600</v>
      </c>
      <c r="H6" s="15" t="s">
        <v>18</v>
      </c>
      <c r="J6" s="11">
        <v>630</v>
      </c>
      <c r="K6" s="12" t="s">
        <v>17</v>
      </c>
      <c r="L6" s="13">
        <v>20</v>
      </c>
      <c r="M6" s="13">
        <v>1</v>
      </c>
      <c r="N6" s="14">
        <f t="shared" si="1"/>
        <v>12600</v>
      </c>
    </row>
    <row r="7" ht="14.5" spans="1:14">
      <c r="A7" s="17"/>
      <c r="B7" s="10" t="s">
        <v>19</v>
      </c>
      <c r="C7" s="11">
        <v>2000</v>
      </c>
      <c r="D7" s="12" t="s">
        <v>20</v>
      </c>
      <c r="E7" s="13">
        <v>1</v>
      </c>
      <c r="F7" s="13">
        <v>1</v>
      </c>
      <c r="G7" s="14">
        <f t="shared" si="0"/>
        <v>2000</v>
      </c>
      <c r="H7" s="15" t="s">
        <v>21</v>
      </c>
      <c r="J7" s="11">
        <v>2000</v>
      </c>
      <c r="K7" s="12" t="s">
        <v>20</v>
      </c>
      <c r="L7" s="13">
        <v>1</v>
      </c>
      <c r="M7" s="13">
        <v>1</v>
      </c>
      <c r="N7" s="14">
        <f t="shared" si="1"/>
        <v>2000</v>
      </c>
    </row>
    <row r="8" ht="29" spans="1:14">
      <c r="A8" s="9" t="s">
        <v>22</v>
      </c>
      <c r="B8" s="10" t="s">
        <v>23</v>
      </c>
      <c r="C8" s="11">
        <v>90</v>
      </c>
      <c r="D8" s="12" t="s">
        <v>14</v>
      </c>
      <c r="E8" s="13">
        <v>30</v>
      </c>
      <c r="F8" s="13">
        <v>12</v>
      </c>
      <c r="G8" s="14">
        <f t="shared" si="0"/>
        <v>32400</v>
      </c>
      <c r="H8" s="15" t="s">
        <v>24</v>
      </c>
      <c r="J8" s="11">
        <v>90</v>
      </c>
      <c r="K8" s="12" t="s">
        <v>14</v>
      </c>
      <c r="L8" s="13">
        <v>30</v>
      </c>
      <c r="M8" s="13">
        <v>9</v>
      </c>
      <c r="N8" s="14">
        <f t="shared" si="1"/>
        <v>24300</v>
      </c>
    </row>
    <row r="9" ht="29" spans="1:14">
      <c r="A9" s="17"/>
      <c r="B9" s="10" t="s">
        <v>25</v>
      </c>
      <c r="C9" s="11">
        <v>90</v>
      </c>
      <c r="D9" s="12" t="s">
        <v>14</v>
      </c>
      <c r="E9" s="13">
        <v>176</v>
      </c>
      <c r="F9" s="13">
        <v>12</v>
      </c>
      <c r="G9" s="14">
        <f t="shared" si="0"/>
        <v>190080</v>
      </c>
      <c r="H9" s="15" t="s">
        <v>26</v>
      </c>
      <c r="J9" s="11">
        <v>90</v>
      </c>
      <c r="K9" s="12" t="s">
        <v>14</v>
      </c>
      <c r="L9" s="13">
        <v>176</v>
      </c>
      <c r="M9" s="13">
        <v>9</v>
      </c>
      <c r="N9" s="14">
        <f t="shared" si="1"/>
        <v>142560</v>
      </c>
    </row>
    <row r="10" ht="43.5" spans="1:14">
      <c r="A10" s="18" t="s">
        <v>27</v>
      </c>
      <c r="B10" s="10" t="s">
        <v>28</v>
      </c>
      <c r="C10" s="11">
        <v>126</v>
      </c>
      <c r="D10" s="12" t="s">
        <v>14</v>
      </c>
      <c r="E10" s="13">
        <f>8*8</f>
        <v>64</v>
      </c>
      <c r="F10" s="13">
        <v>12</v>
      </c>
      <c r="G10" s="14">
        <f t="shared" si="0"/>
        <v>96768</v>
      </c>
      <c r="H10" s="15" t="s">
        <v>29</v>
      </c>
      <c r="J10" s="11">
        <v>126</v>
      </c>
      <c r="K10" s="12" t="s">
        <v>14</v>
      </c>
      <c r="L10" s="13">
        <f>8*8</f>
        <v>64</v>
      </c>
      <c r="M10" s="13">
        <v>9</v>
      </c>
      <c r="N10" s="14">
        <f t="shared" si="1"/>
        <v>72576</v>
      </c>
    </row>
    <row r="11" ht="25" customHeight="1" spans="1:14">
      <c r="A11" s="18" t="s">
        <v>30</v>
      </c>
      <c r="B11" s="10" t="s">
        <v>31</v>
      </c>
      <c r="C11" s="11"/>
      <c r="D11" s="12"/>
      <c r="E11" s="13"/>
      <c r="F11" s="13"/>
      <c r="G11" s="14"/>
      <c r="H11" s="15"/>
      <c r="J11" s="11">
        <v>3500</v>
      </c>
      <c r="K11" s="12" t="s">
        <v>32</v>
      </c>
      <c r="L11" s="13">
        <v>1</v>
      </c>
      <c r="M11" s="13">
        <v>2</v>
      </c>
      <c r="N11" s="14">
        <f t="shared" si="1"/>
        <v>7000</v>
      </c>
    </row>
    <row r="12" ht="16.5" spans="1:14">
      <c r="A12" s="19" t="s">
        <v>33</v>
      </c>
      <c r="B12" s="20"/>
      <c r="C12" s="20"/>
      <c r="D12" s="20"/>
      <c r="E12" s="20"/>
      <c r="F12" s="20"/>
      <c r="G12" s="20"/>
      <c r="H12" s="21"/>
      <c r="J12" s="28"/>
      <c r="K12" s="28"/>
      <c r="L12" s="28"/>
      <c r="M12" s="28"/>
      <c r="N12" s="28"/>
    </row>
    <row r="13" ht="29" spans="1:14">
      <c r="A13" s="18" t="s">
        <v>34</v>
      </c>
      <c r="B13" s="10" t="s">
        <v>35</v>
      </c>
      <c r="C13" s="22">
        <v>0.067687</v>
      </c>
      <c r="D13" s="12"/>
      <c r="E13" s="13"/>
      <c r="F13" s="13"/>
      <c r="G13" s="14">
        <v>6487.79895</v>
      </c>
      <c r="H13" s="23" t="s">
        <v>36</v>
      </c>
      <c r="J13" s="22">
        <v>0.067687</v>
      </c>
      <c r="K13" s="12"/>
      <c r="L13" s="13"/>
      <c r="M13" s="13"/>
      <c r="N13" s="14">
        <f>SUM(N5:N12)*J13</f>
        <v>17973.335232</v>
      </c>
    </row>
    <row r="14" ht="14.5" spans="1:14">
      <c r="A14" s="18" t="s">
        <v>37</v>
      </c>
      <c r="B14" s="24"/>
      <c r="C14" s="25"/>
      <c r="D14" s="25"/>
      <c r="E14" s="25"/>
      <c r="F14" s="26"/>
      <c r="G14" s="27">
        <f>G5+G6+G7+G8+G9+G10+G13</f>
        <v>344835.79895</v>
      </c>
      <c r="H14" s="10"/>
      <c r="J14" s="29"/>
      <c r="K14" s="30"/>
      <c r="L14" s="30"/>
      <c r="M14" s="31"/>
      <c r="N14" s="32">
        <f>N5+N6+N7+N8+N9+N10+N13+N11</f>
        <v>283509.335232</v>
      </c>
    </row>
    <row r="15" spans="10:14">
      <c r="J15" s="33" t="s">
        <v>38</v>
      </c>
      <c r="K15" s="33"/>
      <c r="L15" s="33"/>
      <c r="M15" s="33"/>
      <c r="N15" s="34">
        <v>149227.72</v>
      </c>
    </row>
    <row r="16" spans="11:14">
      <c r="K16" t="s">
        <v>39</v>
      </c>
      <c r="N16">
        <f>N14-N15</f>
        <v>134281.615232</v>
      </c>
    </row>
  </sheetData>
  <mergeCells count="12">
    <mergeCell ref="A1:H1"/>
    <mergeCell ref="J1:N1"/>
    <mergeCell ref="A3:H3"/>
    <mergeCell ref="J3:N3"/>
    <mergeCell ref="A4:H4"/>
    <mergeCell ref="J4:N4"/>
    <mergeCell ref="A12:H12"/>
    <mergeCell ref="B14:F14"/>
    <mergeCell ref="J14:M14"/>
    <mergeCell ref="J15:M15"/>
    <mergeCell ref="A5:A7"/>
    <mergeCell ref="A8:A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麦田方报价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凯文</cp:lastModifiedBy>
  <dcterms:created xsi:type="dcterms:W3CDTF">2020-06-04T09:40:00Z</dcterms:created>
  <dcterms:modified xsi:type="dcterms:W3CDTF">2021-08-11T12:43:52Z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53A2E1BC57AF4D6FB2F38252FBA34AE9</vt:lpwstr>
  </property>
  <property fmtid="{D5CDD505-2E9C-101B-9397-08002B2CF9AE}" pid="3" name="KSOProductBuildVer">
    <vt:lpwstr>2052-11.1.0.10700</vt:lpwstr>
  </property>
</Properties>
</file>