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客户\阿斯利康\全国防控重大慢病创新融合试点项目\Final报价\"/>
    </mc:Choice>
  </mc:AlternateContent>
  <xr:revisionPtr revIDLastSave="0" documentId="13_ncr:1_{0B763993-0414-479D-8BA9-82331F72327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结算单" sheetId="1" r:id="rId1"/>
    <sheet name="差旅明细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1" l="1"/>
  <c r="D67" i="2" l="1"/>
  <c r="E67" i="2"/>
  <c r="F67" i="2"/>
  <c r="G67" i="2"/>
  <c r="C67" i="2"/>
  <c r="I35" i="1" l="1"/>
  <c r="G62" i="2"/>
  <c r="F62" i="2"/>
  <c r="E62" i="2"/>
  <c r="D62" i="2"/>
  <c r="C62" i="2"/>
  <c r="I62" i="2" l="1"/>
  <c r="I46" i="1" l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49" i="1" l="1"/>
  <c r="I48" i="1"/>
  <c r="I47" i="1"/>
  <c r="I50" i="1" l="1"/>
  <c r="I51" i="1" s="1"/>
</calcChain>
</file>

<file path=xl/sharedStrings.xml><?xml version="1.0" encoding="utf-8"?>
<sst xmlns="http://schemas.openxmlformats.org/spreadsheetml/2006/main" count="345" uniqueCount="237">
  <si>
    <t>序号</t>
  </si>
  <si>
    <t>费用</t>
  </si>
  <si>
    <t>内容</t>
  </si>
  <si>
    <t>单位</t>
  </si>
  <si>
    <t>单价（不含税）</t>
  </si>
  <si>
    <t xml:space="preserve"> 数量</t>
  </si>
  <si>
    <t>次数</t>
  </si>
  <si>
    <t>总价</t>
  </si>
  <si>
    <t>1</t>
  </si>
  <si>
    <t>物料</t>
  </si>
  <si>
    <t>场</t>
  </si>
  <si>
    <t>2</t>
  </si>
  <si>
    <t>页</t>
  </si>
  <si>
    <t>3</t>
  </si>
  <si>
    <t>邀请函设计 (普通版式) (new work)</t>
  </si>
  <si>
    <t>邀请函 (普通版式) (new work) 根据已有KV进行设计、排版、完稿，展开尺寸A4</t>
  </si>
  <si>
    <t>张</t>
  </si>
  <si>
    <t>460.00</t>
  </si>
  <si>
    <t>4</t>
  </si>
  <si>
    <t>邀请函设计 (普通版式) (adjustment work)</t>
  </si>
  <si>
    <t>邀请函 (普通版式) (adjustment work) 根据已有KV进行设计、排版、完稿，展开尺寸A4</t>
  </si>
  <si>
    <t>280.00</t>
  </si>
  <si>
    <t>5</t>
  </si>
  <si>
    <t>文案撰写 (new work)</t>
  </si>
  <si>
    <t>非DA类文案撰写 (new work) 如海报、展架、邀请函等</t>
  </si>
  <si>
    <t>480.00</t>
  </si>
  <si>
    <t>6</t>
  </si>
  <si>
    <t>海报设计 (adjustment work)</t>
  </si>
  <si>
    <t>海报 (adjustment work) 根据已有KV进行设计、排版、完稿，尺寸60cm*90cm</t>
  </si>
  <si>
    <t>578.00</t>
  </si>
  <si>
    <t>7</t>
  </si>
  <si>
    <t>供应商服务费_人员劳务</t>
  </si>
  <si>
    <t>医学经理</t>
  </si>
  <si>
    <t>创意人员医学经理（KV/DA/桌卡等创意项目，医学知识把关，非PPT制作）</t>
  </si>
  <si>
    <t>小时</t>
  </si>
  <si>
    <t>434.00</t>
  </si>
  <si>
    <t>8</t>
  </si>
  <si>
    <t>3~5年技术经验，负责直播前勘察与测试，直播执行</t>
  </si>
  <si>
    <t>1500.00</t>
  </si>
  <si>
    <t>9</t>
  </si>
  <si>
    <t>1000.00</t>
  </si>
  <si>
    <t>10</t>
  </si>
  <si>
    <t>线上直播</t>
  </si>
  <si>
    <t>互动方数</t>
  </si>
  <si>
    <t>11</t>
  </si>
  <si>
    <t>直播播点</t>
  </si>
  <si>
    <t>100人以内观看 单场1-4小时（单个播点允许重复登陆）</t>
  </si>
  <si>
    <t>12</t>
  </si>
  <si>
    <t>次</t>
  </si>
  <si>
    <t>13</t>
  </si>
  <si>
    <t>14</t>
  </si>
  <si>
    <t>15</t>
  </si>
  <si>
    <t>16</t>
  </si>
  <si>
    <t>客户经理</t>
  </si>
  <si>
    <t>创意人员客户经理（KV/DA/桌卡等创意项目，负责整体项目）</t>
  </si>
  <si>
    <t>289.00</t>
  </si>
  <si>
    <t>17</t>
  </si>
  <si>
    <t>18</t>
  </si>
  <si>
    <t>内容制作</t>
  </si>
  <si>
    <t>19</t>
  </si>
  <si>
    <t>供应商项目执行费用合计</t>
  </si>
  <si>
    <t>20</t>
  </si>
  <si>
    <t>供应商服务费</t>
  </si>
  <si>
    <t>供应商服务费费率为最大3%的Level 1金额之和(物料,系统平台,线上直播,内容制作,媒体发布,数据调研,检测/筛查)*供应商服务费固定费率最大3%</t>
  </si>
  <si>
    <t>21</t>
  </si>
  <si>
    <t>供应商税费</t>
  </si>
  <si>
    <r>
      <rPr>
        <sz val="10"/>
        <color rgb="FF000000"/>
        <rFont val="微软雅黑"/>
        <family val="2"/>
        <charset val="134"/>
      </rPr>
      <t>(</t>
    </r>
    <r>
      <rPr>
        <sz val="10"/>
        <rFont val="微软雅黑"/>
        <family val="2"/>
        <charset val="134"/>
      </rPr>
      <t>供应商费用合计+供应商服务费)*供应商税率</t>
    </r>
  </si>
  <si>
    <t>22</t>
  </si>
  <si>
    <t>供应商服务费和税费汇总</t>
  </si>
  <si>
    <t>Total-总计</t>
    <phoneticPr fontId="2" type="noConversion"/>
  </si>
  <si>
    <t>总计</t>
    <phoneticPr fontId="2" type="noConversion"/>
  </si>
  <si>
    <t>Total-小计</t>
    <phoneticPr fontId="2" type="noConversion"/>
  </si>
  <si>
    <t>标准化服务</t>
  </si>
  <si>
    <t>H5微信邀请函 单场1-4小时</t>
  </si>
  <si>
    <t>1400.00</t>
  </si>
  <si>
    <t>4方视频互动 单场1-4小时</t>
  </si>
  <si>
    <t>800.00</t>
  </si>
  <si>
    <t>活动KV (new work)</t>
  </si>
  <si>
    <t xml:space="preserve">活动KV (new work) 包括创意、设计、完稿 (不包含租图、拍摄等第三方费用) </t>
  </si>
  <si>
    <t>2782.00</t>
  </si>
  <si>
    <t>海报设计 (new work)</t>
  </si>
  <si>
    <t>海报 (new work) 根据已有KV进行设计、排版、完稿，尺寸60cm*90cm</t>
  </si>
  <si>
    <t>925.00</t>
  </si>
  <si>
    <t>易拉宝设计 (new work)</t>
  </si>
  <si>
    <t>易拉宝／X展架 (new work) 根据已有KV进行设计、排版、完稿，尺寸1.2M*2M</t>
  </si>
  <si>
    <t>个</t>
  </si>
  <si>
    <t>296.00</t>
  </si>
  <si>
    <t>易拉宝设计 (adjustment work)</t>
  </si>
  <si>
    <t>易拉宝／X展架 (adjustment work) 根据已有KV进行设计、排版、完稿，尺寸1.2M*2M</t>
  </si>
  <si>
    <t>会议手册设计 (new work)</t>
  </si>
  <si>
    <t>会议手册 (new work) 根据已有KV进行设计、排版、完稿，单页A4尺寸</t>
  </si>
  <si>
    <t>365.00</t>
  </si>
  <si>
    <t>内页排版 (new work)</t>
  </si>
  <si>
    <t>手册内页或单页排版 (new work) 包括设计、排版、完稿，单页尺寸A4</t>
  </si>
  <si>
    <t>630.00</t>
  </si>
  <si>
    <t>视频脚本</t>
  </si>
  <si>
    <t xml:space="preserve">视频制作脚本编辑 (活动或拍摄活动前期的脚本编写) </t>
  </si>
  <si>
    <t>500.00</t>
  </si>
  <si>
    <t>2000.00</t>
  </si>
  <si>
    <t>多媒体合成</t>
  </si>
  <si>
    <t xml:space="preserve">视频制作多媒体合成 (包括配音 配乐 字幕编辑 合成 听写英文和文字翻译) </t>
  </si>
  <si>
    <t>300.00</t>
  </si>
  <si>
    <t>视频后期加工</t>
  </si>
  <si>
    <t xml:space="preserve">视频制作后期加工及内容编辑 (视频剪辑 是指对母带进行剪辑) </t>
  </si>
  <si>
    <t>Newsletter内容撰写 (new work)</t>
  </si>
  <si>
    <t>Newsletter内容撰写 (new work) 包括医学编辑、适量文献检索、文案润色</t>
  </si>
  <si>
    <t>768.00</t>
  </si>
  <si>
    <t>Newsletter设计 (new work)</t>
  </si>
  <si>
    <t>Newsletter (adjustment work) 包括设计、排版、完稿，单页尺寸A4</t>
  </si>
  <si>
    <t>550.00</t>
  </si>
  <si>
    <t>23</t>
  </si>
  <si>
    <t>交通费</t>
  </si>
  <si>
    <t>机票/飞机票</t>
  </si>
  <si>
    <t>机票</t>
  </si>
  <si>
    <t>人/往返</t>
  </si>
  <si>
    <t>火车票</t>
    <phoneticPr fontId="2" type="noConversion"/>
  </si>
  <si>
    <t>飞机票</t>
    <phoneticPr fontId="2" type="noConversion"/>
  </si>
  <si>
    <t>接送车</t>
    <phoneticPr fontId="2" type="noConversion"/>
  </si>
  <si>
    <t>人/单程</t>
    <phoneticPr fontId="2" type="noConversion"/>
  </si>
  <si>
    <t>24</t>
  </si>
  <si>
    <t>餐费</t>
  </si>
  <si>
    <t>HCP餐费</t>
  </si>
  <si>
    <t>餐饮</t>
  </si>
  <si>
    <t>人/次</t>
  </si>
  <si>
    <t>25</t>
  </si>
  <si>
    <t>住宿费</t>
  </si>
  <si>
    <t>住宿/酒店</t>
  </si>
  <si>
    <t>住宿</t>
  </si>
  <si>
    <t>人/天</t>
  </si>
  <si>
    <t>26</t>
  </si>
  <si>
    <t>物料印刷</t>
  </si>
  <si>
    <t>A4单页黑白打印-100g双胶传统印刷</t>
  </si>
  <si>
    <t>0.30</t>
  </si>
  <si>
    <t>27</t>
  </si>
  <si>
    <t>A4单页彩色打印-100g双胶传统印刷</t>
  </si>
  <si>
    <t>1.50</t>
  </si>
  <si>
    <t>28</t>
  </si>
  <si>
    <t>服务手册印刷</t>
  </si>
  <si>
    <t>会议手册 (new work) 根据已有KV进行设计、排版、完稿，单页A4尺寸</t>
    <phoneticPr fontId="2" type="noConversion"/>
  </si>
  <si>
    <t>60.00</t>
  </si>
  <si>
    <t>29</t>
  </si>
  <si>
    <t>摄影摄像</t>
  </si>
  <si>
    <t>专业摄像师+高清摄像机+收音麦克（会场摄像）</t>
  </si>
  <si>
    <t>天</t>
  </si>
  <si>
    <t>30</t>
  </si>
  <si>
    <t>二维动画</t>
  </si>
  <si>
    <t xml:space="preserve">视频制作两维动画制作 (FLASH) </t>
  </si>
  <si>
    <t>秒</t>
  </si>
  <si>
    <t>320.00</t>
  </si>
  <si>
    <t>31</t>
  </si>
  <si>
    <t>客户执行</t>
  </si>
  <si>
    <t>创意人员客户执行（KV/DA/桌卡等创意项目，负责沟通落地）</t>
  </si>
  <si>
    <t>96.00</t>
  </si>
  <si>
    <t>32</t>
  </si>
  <si>
    <t>会场费用</t>
  </si>
  <si>
    <t>一线城市会场半天</t>
  </si>
  <si>
    <t>一线城市会场半天50人以下</t>
  </si>
  <si>
    <t>7000.00</t>
  </si>
  <si>
    <t>33</t>
  </si>
  <si>
    <t>易拉宝</t>
  </si>
  <si>
    <t>易拉宝W800*H2000mm 高精度写真 PP相纸覆哑膜</t>
  </si>
  <si>
    <t>100.00</t>
  </si>
  <si>
    <t>34</t>
  </si>
  <si>
    <t>灯光三脚架</t>
  </si>
  <si>
    <t>灯光三脚架租赁</t>
  </si>
  <si>
    <t>个/天</t>
  </si>
  <si>
    <t>200.00</t>
  </si>
  <si>
    <t>35</t>
  </si>
  <si>
    <t>投影仪</t>
  </si>
  <si>
    <t>投影仪15000流明</t>
  </si>
  <si>
    <t>套/天</t>
  </si>
  <si>
    <t>36</t>
  </si>
  <si>
    <t>全国防控重大慢病创新融合试点项目结算单</t>
    <phoneticPr fontId="2" type="noConversion"/>
  </si>
  <si>
    <t>日期</t>
    <phoneticPr fontId="2" type="noConversion"/>
  </si>
  <si>
    <t>开会地点</t>
    <phoneticPr fontId="2" type="noConversion"/>
  </si>
  <si>
    <t>机票</t>
    <phoneticPr fontId="2" type="noConversion"/>
  </si>
  <si>
    <t>住宿</t>
    <phoneticPr fontId="2" type="noConversion"/>
  </si>
  <si>
    <t>餐费</t>
    <phoneticPr fontId="2" type="noConversion"/>
  </si>
  <si>
    <t>交通费</t>
    <phoneticPr fontId="2" type="noConversion"/>
  </si>
  <si>
    <t>浙江大学</t>
    <phoneticPr fontId="2" type="noConversion"/>
  </si>
  <si>
    <t>福建（2场会）</t>
    <phoneticPr fontId="2" type="noConversion"/>
  </si>
  <si>
    <t>浙江玉环</t>
    <phoneticPr fontId="2" type="noConversion"/>
  </si>
  <si>
    <t>贵阳</t>
    <phoneticPr fontId="2" type="noConversion"/>
  </si>
  <si>
    <t>西安</t>
    <phoneticPr fontId="2" type="noConversion"/>
  </si>
  <si>
    <t>青岛</t>
    <phoneticPr fontId="2" type="noConversion"/>
  </si>
  <si>
    <t>上海东方医院</t>
    <phoneticPr fontId="2" type="noConversion"/>
  </si>
  <si>
    <t>北京301医院</t>
    <phoneticPr fontId="2" type="noConversion"/>
  </si>
  <si>
    <t>小计</t>
    <phoneticPr fontId="2" type="noConversion"/>
  </si>
  <si>
    <t>供应商服务费费率为最大6%的Level 1金额之和(交通费,住宿费,餐费,会场费用)*供应商服务费固定费率最大6%</t>
  </si>
  <si>
    <t>北京国际会议中心</t>
    <phoneticPr fontId="2" type="noConversion"/>
  </si>
  <si>
    <t>小计</t>
    <phoneticPr fontId="2" type="noConversion"/>
  </si>
  <si>
    <t>80场线上培训会，3场线上专家会（CVRM2场，LC1场），直播每场预计100个播点以内（如超出播点按实际情况结算）。</t>
  </si>
  <si>
    <t>80场线上培训会，3场线上专家会（CVRM2场，LC1场），直播在线按3方计算（如超出按实际情况结算）</t>
  </si>
  <si>
    <t>线下培训会，活动主KV设计1份；线下专家会，活动主KV设计1份。</t>
  </si>
  <si>
    <t>6张项目海报主画面全新设计，项目介绍1张、服务流程1张、服务内容2张、专家介绍1张、管理中心介绍1张。</t>
  </si>
  <si>
    <t>10次海报修改</t>
  </si>
  <si>
    <t>2份邀请函全新设计，即线下培训会邀请函模板1份，线下专家会邀请函模板1份</t>
  </si>
  <si>
    <t>10次邀请函修改</t>
  </si>
  <si>
    <t>10次易拉宝画面设计调整</t>
  </si>
  <si>
    <t>涉及易拉宝会议模板文案（1页）、易拉宝项目服务相关模板文案（1p）、邀请函模板文案（1页）、海报模板文案（1页）、手册模板文案（10页）、单页文案（9页），总计23页内容。</t>
  </si>
  <si>
    <t>健康风险管理科普（针对患者）短视频，脚本编辑共计150条，所涉及的视频类型为口播短视频，时长1分钟内（CVRM75条，LC75条）</t>
  </si>
  <si>
    <t>健康风险管理科普（针对患者）科普图文内容撰写，每条长图文至少3屏，共计30条（CVRM15条，LC15条）</t>
  </si>
  <si>
    <t>每场会议1位直播技术人员支持（负责直播网络状况监控，技术后台维护等）</t>
  </si>
  <si>
    <t>每家医院1000份A4大小宣传物料/培训物料/会议物料黑白打印，预计30家医院</t>
  </si>
  <si>
    <t xml:space="preserve">服务手册印刷包装成册，每页展开成品尺寸210*285mm，采用157双铜纸正反四色印刷，裁切成品，每家医院1份，预计20家医院，每家3份，每份20p
</t>
  </si>
  <si>
    <t>健康风险管理科普（针对患者）短视频每条视频3s动画；课件视频每条视频20s动画；共计1450s</t>
  </si>
  <si>
    <t>线下会议10场借用投影仪使用</t>
  </si>
  <si>
    <t xml:space="preserve">
1、开场视频脚本撰写，时长2-3分钟。2、启动发布或颁奖视频脚本撰写，时长1-2分钟。3、宣传片：3-5分钟。4、花絮宣传剪辑：30秒-1分钟</t>
  </si>
  <si>
    <t xml:space="preserve">健康风险管理科普（针对患者）科普图文设计，每条长图文至少3屏，共计30条（CVRM15条，LC15条）
</t>
  </si>
  <si>
    <t xml:space="preserve">线下培训会，每场约5位人员往返飞机票，共21场，每次往返2000元
</t>
  </si>
  <si>
    <t xml:space="preserve">线下培训会，每场约5位人员往返火车票，共20场，每次往返2000元
</t>
  </si>
  <si>
    <t xml:space="preserve">约40位人员往返飞机票，每次往返2000元（全国防控重大慢病创新融合试点项目会议）
</t>
  </si>
  <si>
    <t xml:space="preserve">约25位人员往返火车票，每次往返2000元（全国防控重大慢病创新融合试点项目会议）
</t>
  </si>
  <si>
    <t xml:space="preserve">线下培训会，每场约10位人员用餐，共39场，每次每人300元
</t>
  </si>
  <si>
    <t>约80人用餐，共3次，每次每人300元（全国防控重大慢病创新融合试点项目会议）</t>
  </si>
  <si>
    <t xml:space="preserve">线下培训会，涉及4场线下培训会（北上广深）,每场2位人员住宿费用，每人每次800元
</t>
  </si>
  <si>
    <t xml:space="preserve">每家医院1000份A4大小宣传物料/培训物料/会议物料彩色打印，预计15家医院
</t>
  </si>
  <si>
    <t>健康风险管理科普（针对患者）短视频拍摄及课件视频拍摄10天</t>
  </si>
  <si>
    <t>会议用摄影摄像20天</t>
  </si>
  <si>
    <t xml:space="preserve">2场一线城市院外会议场地费用
</t>
  </si>
  <si>
    <t xml:space="preserve">20家医院项目易拉宝制作，每家医院2份易拉宝，共计40份。
</t>
  </si>
  <si>
    <t xml:space="preserve">健康风险管理科普（针对患者）短视频拍摄及课件视频拍摄现场灯光租借，每次拍摄2个灯光，共20天拍摄。
</t>
  </si>
  <si>
    <r>
      <rPr>
        <sz val="10"/>
        <rFont val="宋体"/>
        <family val="3"/>
        <charset val="134"/>
      </rPr>
      <t>涉及</t>
    </r>
    <r>
      <rPr>
        <sz val="10"/>
        <rFont val="Trebuchet MS"/>
        <family val="2"/>
      </rPr>
      <t>50</t>
    </r>
    <r>
      <rPr>
        <sz val="10"/>
        <rFont val="宋体"/>
        <family val="3"/>
        <charset val="134"/>
      </rPr>
      <t>场线下培训会（其他地区）</t>
    </r>
    <r>
      <rPr>
        <sz val="10"/>
        <rFont val="Trebuchet MS"/>
        <family val="2"/>
      </rPr>
      <t>,</t>
    </r>
    <r>
      <rPr>
        <sz val="10"/>
        <rFont val="宋体"/>
        <family val="3"/>
        <charset val="134"/>
      </rPr>
      <t>每场</t>
    </r>
    <r>
      <rPr>
        <sz val="10"/>
        <rFont val="Trebuchet MS"/>
        <family val="2"/>
      </rPr>
      <t>5</t>
    </r>
    <r>
      <rPr>
        <sz val="10"/>
        <rFont val="宋体"/>
        <family val="3"/>
        <charset val="134"/>
      </rPr>
      <t>位人员住宿费用</t>
    </r>
    <phoneticPr fontId="2" type="noConversion"/>
  </si>
  <si>
    <r>
      <rPr>
        <sz val="10"/>
        <rFont val="宋体"/>
        <family val="3"/>
        <charset val="134"/>
      </rPr>
      <t>健康风险管理科普（针对患者）课件视频，脚本编辑共计</t>
    </r>
    <r>
      <rPr>
        <sz val="10"/>
        <rFont val="Trebuchet MS"/>
        <family val="2"/>
      </rPr>
      <t>40</t>
    </r>
    <r>
      <rPr>
        <sz val="10"/>
        <rFont val="宋体"/>
        <family val="3"/>
        <charset val="134"/>
      </rPr>
      <t>条，所涉及的视频时长</t>
    </r>
    <r>
      <rPr>
        <sz val="10"/>
        <rFont val="Trebuchet MS"/>
        <family val="2"/>
      </rPr>
      <t>3-5</t>
    </r>
    <r>
      <rPr>
        <sz val="10"/>
        <rFont val="宋体"/>
        <family val="3"/>
        <charset val="134"/>
      </rPr>
      <t>分钟（</t>
    </r>
    <r>
      <rPr>
        <sz val="10"/>
        <rFont val="Trebuchet MS"/>
        <family val="2"/>
      </rPr>
      <t>CVRM20</t>
    </r>
    <r>
      <rPr>
        <sz val="10"/>
        <rFont val="宋体"/>
        <family val="3"/>
        <charset val="134"/>
      </rPr>
      <t>条，</t>
    </r>
    <r>
      <rPr>
        <sz val="10"/>
        <rFont val="Trebuchet MS"/>
        <family val="2"/>
      </rPr>
      <t>LC20</t>
    </r>
    <r>
      <rPr>
        <sz val="10"/>
        <rFont val="宋体"/>
        <family val="3"/>
        <charset val="134"/>
      </rPr>
      <t xml:space="preserve">条）
</t>
    </r>
    <phoneticPr fontId="2" type="noConversion"/>
  </si>
  <si>
    <t>湘潭</t>
    <phoneticPr fontId="2" type="noConversion"/>
  </si>
  <si>
    <r>
      <t>80</t>
    </r>
    <r>
      <rPr>
        <sz val="10"/>
        <rFont val="宋体"/>
        <family val="3"/>
        <charset val="134"/>
      </rPr>
      <t>场线上培训会，</t>
    </r>
    <r>
      <rPr>
        <sz val="10"/>
        <rFont val="Trebuchet MS"/>
        <family val="2"/>
      </rPr>
      <t>3</t>
    </r>
    <r>
      <rPr>
        <sz val="10"/>
        <rFont val="宋体"/>
        <family val="3"/>
        <charset val="134"/>
      </rPr>
      <t>场线上专家会（</t>
    </r>
    <r>
      <rPr>
        <sz val="10"/>
        <rFont val="Trebuchet MS"/>
        <family val="2"/>
      </rPr>
      <t>CVRM2</t>
    </r>
    <r>
      <rPr>
        <sz val="10"/>
        <rFont val="宋体"/>
        <family val="3"/>
        <charset val="134"/>
      </rPr>
      <t>场，</t>
    </r>
    <r>
      <rPr>
        <sz val="10"/>
        <rFont val="Trebuchet MS"/>
        <family val="2"/>
      </rPr>
      <t>LC1</t>
    </r>
    <r>
      <rPr>
        <sz val="10"/>
        <rFont val="宋体"/>
        <family val="3"/>
        <charset val="134"/>
      </rPr>
      <t>场），每场</t>
    </r>
    <r>
      <rPr>
        <sz val="10"/>
        <rFont val="Trebuchet MS"/>
        <family val="2"/>
      </rPr>
      <t>1</t>
    </r>
    <r>
      <rPr>
        <sz val="10"/>
        <rFont val="宋体"/>
        <family val="3"/>
        <charset val="134"/>
      </rPr>
      <t>份</t>
    </r>
    <r>
      <rPr>
        <sz val="10"/>
        <rFont val="Trebuchet MS"/>
        <family val="2"/>
      </rPr>
      <t>H5</t>
    </r>
    <r>
      <rPr>
        <sz val="10"/>
        <rFont val="宋体"/>
        <family val="3"/>
        <charset val="134"/>
      </rPr>
      <t>邀请函设计</t>
    </r>
    <phoneticPr fontId="2" type="noConversion"/>
  </si>
  <si>
    <t>技术支持人员</t>
    <phoneticPr fontId="2" type="noConversion"/>
  </si>
  <si>
    <r>
      <rPr>
        <sz val="10"/>
        <rFont val="微软雅黑"/>
        <family val="2"/>
        <charset val="134"/>
      </rPr>
      <t>全国三甲试点医院项目专项负责人入驻，共计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>家医院，入驻</t>
    </r>
    <r>
      <rPr>
        <sz val="10"/>
        <rFont val="Trebuchet MS"/>
        <family val="2"/>
      </rPr>
      <t>7</t>
    </r>
    <r>
      <rPr>
        <sz val="10"/>
        <rFont val="微软雅黑"/>
        <family val="2"/>
        <charset val="134"/>
      </rPr>
      <t>月，每月入驻</t>
    </r>
    <r>
      <rPr>
        <sz val="10"/>
        <rFont val="Trebuchet MS"/>
        <family val="2"/>
      </rPr>
      <t>22</t>
    </r>
    <r>
      <rPr>
        <sz val="10"/>
        <rFont val="微软雅黑"/>
        <family val="2"/>
        <charset val="134"/>
      </rPr>
      <t>天，每天工作至少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 xml:space="preserve">小时。
</t>
    </r>
    <r>
      <rPr>
        <sz val="10"/>
        <rFont val="Trebuchet MS"/>
        <family val="2"/>
      </rPr>
      <t>1.</t>
    </r>
    <r>
      <rPr>
        <sz val="10"/>
        <rFont val="微软雅黑"/>
        <family val="2"/>
        <charset val="134"/>
      </rPr>
      <t>每位患者进行项目介绍，并协助患者填写疾病风险评估报告，每天约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>位患者，每位患者至少</t>
    </r>
    <r>
      <rPr>
        <sz val="10"/>
        <rFont val="Trebuchet MS"/>
        <family val="2"/>
      </rPr>
      <t>30</t>
    </r>
    <r>
      <rPr>
        <sz val="10"/>
        <rFont val="微软雅黑"/>
        <family val="2"/>
        <charset val="134"/>
      </rPr>
      <t>分钟：</t>
    </r>
    <r>
      <rPr>
        <sz val="10"/>
        <rFont val="Trebuchet MS"/>
        <family val="2"/>
      </rPr>
      <t>1.5h
2.</t>
    </r>
    <r>
      <rPr>
        <sz val="10"/>
        <rFont val="微软雅黑"/>
        <family val="2"/>
        <charset val="134"/>
      </rPr>
      <t>每位患者进行风险评估报告解读及相关报告解读，每天约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>位患者，每位患者至少</t>
    </r>
    <r>
      <rPr>
        <sz val="10"/>
        <rFont val="Trebuchet MS"/>
        <family val="2"/>
      </rPr>
      <t>30</t>
    </r>
    <r>
      <rPr>
        <sz val="10"/>
        <rFont val="微软雅黑"/>
        <family val="2"/>
        <charset val="134"/>
      </rPr>
      <t>分钟：</t>
    </r>
    <r>
      <rPr>
        <sz val="10"/>
        <rFont val="Trebuchet MS"/>
        <family val="2"/>
      </rPr>
      <t>1.5h
3.</t>
    </r>
    <r>
      <rPr>
        <sz val="10"/>
        <rFont val="微软雅黑"/>
        <family val="2"/>
        <charset val="134"/>
      </rPr>
      <t>对绿通患者进行全程陪诊，每天约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位患者，每位患者</t>
    </r>
    <r>
      <rPr>
        <sz val="10"/>
        <rFont val="Trebuchet MS"/>
        <family val="2"/>
      </rPr>
      <t>2h</t>
    </r>
    <r>
      <rPr>
        <sz val="10"/>
        <rFont val="微软雅黑"/>
        <family val="2"/>
        <charset val="134"/>
      </rPr>
      <t>：</t>
    </r>
    <r>
      <rPr>
        <sz val="10"/>
        <rFont val="Trebuchet MS"/>
        <family val="2"/>
      </rPr>
      <t>4h
4.</t>
    </r>
    <r>
      <rPr>
        <sz val="10"/>
        <rFont val="微软雅黑"/>
        <family val="2"/>
        <charset val="134"/>
      </rPr>
      <t>协助健康门诊医生进行体检患者疏导及管理协助：</t>
    </r>
    <r>
      <rPr>
        <sz val="10"/>
        <rFont val="Trebuchet MS"/>
        <family val="2"/>
      </rPr>
      <t>1h
3.   </t>
    </r>
    <r>
      <rPr>
        <sz val="10"/>
        <rFont val="微软雅黑"/>
        <family val="2"/>
        <charset val="134"/>
      </rPr>
      <t>对已加入项目的客户进行线上服务及随访管理，每天约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>位客户，每位客户至少</t>
    </r>
    <r>
      <rPr>
        <sz val="10"/>
        <rFont val="Trebuchet MS"/>
        <family val="2"/>
      </rPr>
      <t>30</t>
    </r>
    <r>
      <rPr>
        <sz val="10"/>
        <rFont val="微软雅黑"/>
        <family val="2"/>
        <charset val="134"/>
      </rPr>
      <t>分钟：</t>
    </r>
    <r>
      <rPr>
        <sz val="10"/>
        <rFont val="Trebuchet MS"/>
        <family val="2"/>
      </rPr>
      <t>1.5h</t>
    </r>
    <phoneticPr fontId="2" type="noConversion"/>
  </si>
  <si>
    <r>
      <rPr>
        <sz val="10"/>
        <rFont val="微软雅黑"/>
        <family val="2"/>
        <charset val="134"/>
      </rPr>
      <t>第一份内容预计为</t>
    </r>
    <r>
      <rPr>
        <sz val="10"/>
        <rFont val="Trebuchet MS"/>
        <family val="2"/>
      </rPr>
      <t>10p</t>
    </r>
    <r>
      <rPr>
        <sz val="10"/>
        <rFont val="微软雅黑"/>
        <family val="2"/>
        <charset val="134"/>
      </rPr>
      <t>：项目介绍</t>
    </r>
    <r>
      <rPr>
        <sz val="10"/>
        <rFont val="Trebuchet MS"/>
        <family val="2"/>
      </rPr>
      <t>1p+</t>
    </r>
    <r>
      <rPr>
        <sz val="10"/>
        <rFont val="微软雅黑"/>
        <family val="2"/>
        <charset val="134"/>
      </rPr>
      <t>培训流程</t>
    </r>
    <r>
      <rPr>
        <sz val="10"/>
        <rFont val="Trebuchet MS"/>
        <family val="2"/>
      </rPr>
      <t>1p+</t>
    </r>
    <r>
      <rPr>
        <sz val="10"/>
        <rFont val="微软雅黑"/>
        <family val="2"/>
        <charset val="134"/>
      </rPr>
      <t>培训内容</t>
    </r>
    <r>
      <rPr>
        <sz val="10"/>
        <rFont val="Trebuchet MS"/>
        <family val="2"/>
      </rPr>
      <t>5p+</t>
    </r>
    <r>
      <rPr>
        <sz val="10"/>
        <rFont val="微软雅黑"/>
        <family val="2"/>
        <charset val="134"/>
      </rPr>
      <t>服务内容</t>
    </r>
    <r>
      <rPr>
        <sz val="10"/>
        <rFont val="Trebuchet MS"/>
        <family val="2"/>
      </rPr>
      <t>2p+</t>
    </r>
    <r>
      <rPr>
        <sz val="10"/>
        <rFont val="微软雅黑"/>
        <family val="2"/>
        <charset val="134"/>
      </rPr>
      <t>患者答疑</t>
    </r>
    <r>
      <rPr>
        <sz val="10"/>
        <rFont val="Trebuchet MS"/>
        <family val="2"/>
      </rPr>
      <t>1p</t>
    </r>
    <r>
      <rPr>
        <sz val="10"/>
        <rFont val="微软雅黑"/>
        <family val="2"/>
        <charset val="134"/>
      </rPr>
      <t>；
第二份内容预计为</t>
    </r>
    <r>
      <rPr>
        <sz val="10"/>
        <rFont val="Trebuchet MS"/>
        <family val="2"/>
      </rPr>
      <t>10p</t>
    </r>
    <r>
      <rPr>
        <sz val="10"/>
        <rFont val="微软雅黑"/>
        <family val="2"/>
        <charset val="134"/>
      </rPr>
      <t>：项目介绍</t>
    </r>
    <r>
      <rPr>
        <sz val="10"/>
        <rFont val="Trebuchet MS"/>
        <family val="2"/>
      </rPr>
      <t>1p+</t>
    </r>
    <r>
      <rPr>
        <sz val="10"/>
        <rFont val="微软雅黑"/>
        <family val="2"/>
        <charset val="134"/>
      </rPr>
      <t>保险介绍</t>
    </r>
    <r>
      <rPr>
        <sz val="10"/>
        <rFont val="Trebuchet MS"/>
        <family val="2"/>
      </rPr>
      <t>1p+</t>
    </r>
    <r>
      <rPr>
        <sz val="10"/>
        <rFont val="微软雅黑"/>
        <family val="2"/>
        <charset val="134"/>
      </rPr>
      <t>服务内容框架</t>
    </r>
    <r>
      <rPr>
        <sz val="10"/>
        <rFont val="Trebuchet MS"/>
        <family val="2"/>
      </rPr>
      <t>1p+</t>
    </r>
    <r>
      <rPr>
        <sz val="10"/>
        <rFont val="微软雅黑"/>
        <family val="2"/>
        <charset val="134"/>
      </rPr>
      <t>服务内容解读</t>
    </r>
    <r>
      <rPr>
        <sz val="10"/>
        <rFont val="Trebuchet MS"/>
        <family val="2"/>
      </rPr>
      <t>4p+</t>
    </r>
    <r>
      <rPr>
        <sz val="10"/>
        <rFont val="微软雅黑"/>
        <family val="2"/>
        <charset val="134"/>
      </rPr>
      <t>服务流程</t>
    </r>
    <r>
      <rPr>
        <sz val="10"/>
        <rFont val="Trebuchet MS"/>
        <family val="2"/>
      </rPr>
      <t>1p+</t>
    </r>
    <r>
      <rPr>
        <sz val="10"/>
        <rFont val="微软雅黑"/>
        <family val="2"/>
        <charset val="134"/>
      </rPr>
      <t>疾病科普</t>
    </r>
    <r>
      <rPr>
        <sz val="10"/>
        <rFont val="Trebuchet MS"/>
        <family val="2"/>
      </rPr>
      <t>1p+</t>
    </r>
    <r>
      <rPr>
        <sz val="10"/>
        <rFont val="微软雅黑"/>
        <family val="2"/>
        <charset val="134"/>
      </rPr>
      <t>患者答疑</t>
    </r>
    <r>
      <rPr>
        <sz val="10"/>
        <rFont val="Trebuchet MS"/>
        <family val="2"/>
      </rPr>
      <t>1p</t>
    </r>
    <r>
      <rPr>
        <sz val="10"/>
        <rFont val="微软雅黑"/>
        <family val="2"/>
        <charset val="134"/>
      </rPr>
      <t>；
具体手册内容会根据实际情况进行微调，总计</t>
    </r>
    <r>
      <rPr>
        <sz val="10"/>
        <rFont val="Trebuchet MS"/>
        <family val="2"/>
      </rPr>
      <t>20P</t>
    </r>
    <r>
      <rPr>
        <sz val="10"/>
        <rFont val="微软雅黑"/>
        <family val="2"/>
        <charset val="134"/>
      </rPr>
      <t xml:space="preserve">。
</t>
    </r>
    <phoneticPr fontId="2" type="noConversion"/>
  </si>
  <si>
    <r>
      <rPr>
        <sz val="10"/>
        <rFont val="微软雅黑"/>
        <family val="2"/>
        <charset val="134"/>
      </rPr>
      <t>主要内容预计为：服务包单页</t>
    </r>
    <r>
      <rPr>
        <sz val="10"/>
        <rFont val="Trebuchet MS"/>
        <family val="2"/>
      </rPr>
      <t>1p</t>
    </r>
    <r>
      <rPr>
        <sz val="10"/>
        <rFont val="微软雅黑"/>
        <family val="2"/>
        <charset val="134"/>
      </rPr>
      <t>、保险单页</t>
    </r>
    <r>
      <rPr>
        <sz val="10"/>
        <rFont val="Trebuchet MS"/>
        <family val="2"/>
      </rPr>
      <t>1p</t>
    </r>
    <r>
      <rPr>
        <sz val="10"/>
        <rFont val="微软雅黑"/>
        <family val="2"/>
        <charset val="134"/>
      </rPr>
      <t>、项目介绍</t>
    </r>
    <r>
      <rPr>
        <sz val="10"/>
        <rFont val="Trebuchet MS"/>
        <family val="2"/>
      </rPr>
      <t>1p</t>
    </r>
    <r>
      <rPr>
        <sz val="10"/>
        <rFont val="微软雅黑"/>
        <family val="2"/>
        <charset val="134"/>
      </rPr>
      <t>、项目解读</t>
    </r>
    <r>
      <rPr>
        <sz val="10"/>
        <rFont val="Trebuchet MS"/>
        <family val="2"/>
      </rPr>
      <t>1p</t>
    </r>
    <r>
      <rPr>
        <sz val="10"/>
        <rFont val="微软雅黑"/>
        <family val="2"/>
        <charset val="134"/>
      </rPr>
      <t>、院内落地标准</t>
    </r>
    <r>
      <rPr>
        <sz val="10"/>
        <rFont val="Trebuchet MS"/>
        <family val="2"/>
      </rPr>
      <t>2p</t>
    </r>
    <r>
      <rPr>
        <sz val="10"/>
        <rFont val="微软雅黑"/>
        <family val="2"/>
        <charset val="134"/>
      </rPr>
      <t>、项目宣传三折页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份（</t>
    </r>
    <r>
      <rPr>
        <sz val="10"/>
        <rFont val="Trebuchet MS"/>
        <family val="2"/>
      </rPr>
      <t>3p</t>
    </r>
    <r>
      <rPr>
        <sz val="10"/>
        <rFont val="微软雅黑"/>
        <family val="2"/>
        <charset val="134"/>
      </rPr>
      <t>）；实际内容根据医院情况进行微调，总计</t>
    </r>
    <r>
      <rPr>
        <sz val="10"/>
        <rFont val="Trebuchet MS"/>
        <family val="2"/>
      </rPr>
      <t>9P</t>
    </r>
    <r>
      <rPr>
        <sz val="10"/>
        <rFont val="微软雅黑"/>
        <family val="2"/>
        <charset val="134"/>
      </rPr>
      <t>。</t>
    </r>
    <phoneticPr fontId="2" type="noConversion"/>
  </si>
  <si>
    <r>
      <rPr>
        <sz val="10"/>
        <rFont val="微软雅黑"/>
        <family val="2"/>
        <charset val="134"/>
      </rPr>
      <t>涉及</t>
    </r>
    <r>
      <rPr>
        <sz val="10"/>
        <rFont val="Trebuchet MS"/>
        <family val="2"/>
      </rPr>
      <t>80</t>
    </r>
    <r>
      <rPr>
        <sz val="10"/>
        <rFont val="微软雅黑"/>
        <family val="2"/>
        <charset val="134"/>
      </rPr>
      <t>场线上培训会（会议时长：</t>
    </r>
    <r>
      <rPr>
        <sz val="10"/>
        <rFont val="Trebuchet MS"/>
        <family val="2"/>
      </rPr>
      <t>2-3</t>
    </r>
    <r>
      <rPr>
        <sz val="10"/>
        <rFont val="微软雅黑"/>
        <family val="2"/>
        <charset val="134"/>
      </rPr>
      <t>小时），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>场线上专家会议（</t>
    </r>
    <r>
      <rPr>
        <sz val="10"/>
        <rFont val="Trebuchet MS"/>
        <family val="2"/>
      </rPr>
      <t>CVRM2</t>
    </r>
    <r>
      <rPr>
        <sz val="10"/>
        <rFont val="微软雅黑"/>
        <family val="2"/>
        <charset val="134"/>
      </rPr>
      <t>场，</t>
    </r>
    <r>
      <rPr>
        <sz val="10"/>
        <rFont val="Trebuchet MS"/>
        <family val="2"/>
      </rPr>
      <t>LC1</t>
    </r>
    <r>
      <rPr>
        <sz val="10"/>
        <rFont val="微软雅黑"/>
        <family val="2"/>
        <charset val="134"/>
      </rPr>
      <t>场）（会议时长：</t>
    </r>
    <r>
      <rPr>
        <sz val="10"/>
        <rFont val="Trebuchet MS"/>
        <family val="2"/>
      </rPr>
      <t>4-6</t>
    </r>
    <r>
      <rPr>
        <sz val="10"/>
        <rFont val="微软雅黑"/>
        <family val="2"/>
        <charset val="134"/>
      </rPr>
      <t>小时），共计</t>
    </r>
    <r>
      <rPr>
        <sz val="10"/>
        <rFont val="Trebuchet MS"/>
        <family val="2"/>
      </rPr>
      <t>83</t>
    </r>
    <r>
      <rPr>
        <sz val="10"/>
        <rFont val="微软雅黑"/>
        <family val="2"/>
        <charset val="134"/>
      </rPr>
      <t>场线上直播会议；</t>
    </r>
    <r>
      <rPr>
        <sz val="10"/>
        <rFont val="Trebuchet MS"/>
        <family val="2"/>
      </rPr>
      <t>60</t>
    </r>
    <r>
      <rPr>
        <sz val="10"/>
        <rFont val="微软雅黑"/>
        <family val="2"/>
        <charset val="134"/>
      </rPr>
      <t>场线下培训会（会议时长：</t>
    </r>
    <r>
      <rPr>
        <sz val="10"/>
        <rFont val="Trebuchet MS"/>
        <family val="2"/>
      </rPr>
      <t>2-3</t>
    </r>
    <r>
      <rPr>
        <sz val="10"/>
        <rFont val="微软雅黑"/>
        <family val="2"/>
        <charset val="134"/>
      </rPr>
      <t>小时），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>场线下专家会议（</t>
    </r>
    <r>
      <rPr>
        <sz val="10"/>
        <rFont val="Trebuchet MS"/>
        <family val="2"/>
      </rPr>
      <t>CVRM2</t>
    </r>
    <r>
      <rPr>
        <sz val="10"/>
        <rFont val="微软雅黑"/>
        <family val="2"/>
        <charset val="134"/>
      </rPr>
      <t>场，</t>
    </r>
    <r>
      <rPr>
        <sz val="10"/>
        <rFont val="Trebuchet MS"/>
        <family val="2"/>
      </rPr>
      <t>LC1</t>
    </r>
    <r>
      <rPr>
        <sz val="10"/>
        <rFont val="微软雅黑"/>
        <family val="2"/>
        <charset val="134"/>
      </rPr>
      <t>场）（会议时长：</t>
    </r>
    <r>
      <rPr>
        <sz val="10"/>
        <rFont val="Trebuchet MS"/>
        <family val="2"/>
      </rPr>
      <t>4-6</t>
    </r>
    <r>
      <rPr>
        <sz val="10"/>
        <rFont val="微软雅黑"/>
        <family val="2"/>
        <charset val="134"/>
      </rPr>
      <t>小时），共计</t>
    </r>
    <r>
      <rPr>
        <sz val="10"/>
        <rFont val="Trebuchet MS"/>
        <family val="2"/>
      </rPr>
      <t>63</t>
    </r>
    <r>
      <rPr>
        <sz val="10"/>
        <rFont val="微软雅黑"/>
        <family val="2"/>
        <charset val="134"/>
      </rPr>
      <t>场线下会议；
每场会议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 xml:space="preserve">位客户经理，负责直播客户及项目沟通管理
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）线上培训会：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位客户经理，负责前期项目需求沟通对接，培训会议整体筹备及把控，从专业角度给出执行建议，每场每人至少投入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>个小时，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人共计至少投入</t>
    </r>
    <r>
      <rPr>
        <sz val="10"/>
        <rFont val="Trebuchet MS"/>
        <family val="2"/>
      </rPr>
      <t>10</t>
    </r>
    <r>
      <rPr>
        <sz val="10"/>
        <rFont val="微软雅黑"/>
        <family val="2"/>
        <charset val="134"/>
      </rPr>
      <t>个小时，共计</t>
    </r>
    <r>
      <rPr>
        <sz val="10"/>
        <rFont val="Trebuchet MS"/>
        <family val="2"/>
      </rPr>
      <t>80</t>
    </r>
    <r>
      <rPr>
        <sz val="10"/>
        <rFont val="微软雅黑"/>
        <family val="2"/>
        <charset val="134"/>
      </rPr>
      <t xml:space="preserve">场会议。
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）线上专家会：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位项目经理，负责前期项目需求沟通对接，专家会议整体筹备及把控，从专业角度给出执行建议，每场每人至少投入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>个小时，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人共计至少投入</t>
    </r>
    <r>
      <rPr>
        <sz val="10"/>
        <rFont val="Trebuchet MS"/>
        <family val="2"/>
      </rPr>
      <t>10</t>
    </r>
    <r>
      <rPr>
        <sz val="10"/>
        <rFont val="微软雅黑"/>
        <family val="2"/>
        <charset val="134"/>
      </rPr>
      <t>个小时，共计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 xml:space="preserve">场会议。
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>）线下培训会，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位项目经理，负责前期项目需求沟通对接，培训会议整体筹备及把控，从专业角度给出执行建议，每场每人至少投入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>个小时，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人共计至少投入</t>
    </r>
    <r>
      <rPr>
        <sz val="10"/>
        <rFont val="Trebuchet MS"/>
        <family val="2"/>
      </rPr>
      <t>10</t>
    </r>
    <r>
      <rPr>
        <sz val="10"/>
        <rFont val="微软雅黑"/>
        <family val="2"/>
        <charset val="134"/>
      </rPr>
      <t>个小时，共计</t>
    </r>
    <r>
      <rPr>
        <sz val="10"/>
        <rFont val="Trebuchet MS"/>
        <family val="2"/>
      </rPr>
      <t>60</t>
    </r>
    <r>
      <rPr>
        <sz val="10"/>
        <rFont val="微软雅黑"/>
        <family val="2"/>
        <charset val="134"/>
      </rPr>
      <t xml:space="preserve">场会议。
</t>
    </r>
    <r>
      <rPr>
        <sz val="10"/>
        <rFont val="Trebuchet MS"/>
        <family val="2"/>
      </rPr>
      <t>4</t>
    </r>
    <r>
      <rPr>
        <sz val="10"/>
        <rFont val="微软雅黑"/>
        <family val="2"/>
        <charset val="134"/>
      </rPr>
      <t>）线下专家会，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位项目经理，负责前期项目需求沟通对接，专家会议整体筹备及把控，从专业角度给出执行建议，每场每人至少投入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>个小时，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人共计至少投入</t>
    </r>
    <r>
      <rPr>
        <sz val="10"/>
        <rFont val="Trebuchet MS"/>
        <family val="2"/>
      </rPr>
      <t>10</t>
    </r>
    <r>
      <rPr>
        <sz val="10"/>
        <rFont val="微软雅黑"/>
        <family val="2"/>
        <charset val="134"/>
      </rPr>
      <t>个小时，共计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 xml:space="preserve">场会议。
</t>
    </r>
    <r>
      <rPr>
        <sz val="10"/>
        <rFont val="Trebuchet MS"/>
        <family val="2"/>
      </rPr>
      <t>5</t>
    </r>
    <r>
      <rPr>
        <sz val="10"/>
        <rFont val="微软雅黑"/>
        <family val="2"/>
        <charset val="134"/>
      </rPr>
      <t>）健康风险管理科普（针对患者）短视频，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位项目经理，负责前期项目需求沟通对接，专家内容整体筹备及把控，从专业角度给出执行建议，每人至少投入</t>
    </r>
    <r>
      <rPr>
        <sz val="10"/>
        <rFont val="Trebuchet MS"/>
        <family val="2"/>
      </rPr>
      <t>15</t>
    </r>
    <r>
      <rPr>
        <sz val="10"/>
        <rFont val="微软雅黑"/>
        <family val="2"/>
        <charset val="134"/>
      </rPr>
      <t>个小时，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人共计至少投入</t>
    </r>
    <r>
      <rPr>
        <sz val="10"/>
        <rFont val="Trebuchet MS"/>
        <family val="2"/>
      </rPr>
      <t>30</t>
    </r>
    <r>
      <rPr>
        <sz val="10"/>
        <rFont val="微软雅黑"/>
        <family val="2"/>
        <charset val="134"/>
      </rPr>
      <t xml:space="preserve">个小时。
</t>
    </r>
    <r>
      <rPr>
        <sz val="10"/>
        <rFont val="Trebuchet MS"/>
        <family val="2"/>
      </rPr>
      <t>6</t>
    </r>
    <r>
      <rPr>
        <sz val="10"/>
        <rFont val="微软雅黑"/>
        <family val="2"/>
        <charset val="134"/>
      </rPr>
      <t>）健康风险管理科普（针对患者）课件视频，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位客户经理，负责前期项目需求沟通对接，专家内容整体筹备及把控，从专业角度给出执行建议，每人至少投入</t>
    </r>
    <r>
      <rPr>
        <sz val="10"/>
        <rFont val="Trebuchet MS"/>
        <family val="2"/>
      </rPr>
      <t>15</t>
    </r>
    <r>
      <rPr>
        <sz val="10"/>
        <rFont val="微软雅黑"/>
        <family val="2"/>
        <charset val="134"/>
      </rPr>
      <t>个小时，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人共计至少投入</t>
    </r>
    <r>
      <rPr>
        <sz val="10"/>
        <rFont val="Trebuchet MS"/>
        <family val="2"/>
      </rPr>
      <t>30</t>
    </r>
    <r>
      <rPr>
        <sz val="10"/>
        <rFont val="微软雅黑"/>
        <family val="2"/>
        <charset val="134"/>
      </rPr>
      <t xml:space="preserve">个小时。
</t>
    </r>
    <phoneticPr fontId="2" type="noConversion"/>
  </si>
  <si>
    <r>
      <rPr>
        <sz val="10"/>
        <rFont val="微软雅黑"/>
        <family val="2"/>
        <charset val="134"/>
      </rPr>
      <t xml:space="preserve">涉及：
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）健康风险管理科普（针对患者）短视频</t>
    </r>
    <r>
      <rPr>
        <sz val="10"/>
        <rFont val="Trebuchet MS"/>
        <family val="2"/>
      </rPr>
      <t>90</t>
    </r>
    <r>
      <rPr>
        <sz val="10"/>
        <rFont val="微软雅黑"/>
        <family val="2"/>
        <charset val="134"/>
      </rPr>
      <t>条，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位医学经理，至少投入</t>
    </r>
    <r>
      <rPr>
        <sz val="10"/>
        <rFont val="Trebuchet MS"/>
        <family val="2"/>
      </rPr>
      <t>10</t>
    </r>
    <r>
      <rPr>
        <sz val="10"/>
        <rFont val="微软雅黑"/>
        <family val="2"/>
        <charset val="134"/>
      </rPr>
      <t xml:space="preserve">个小时。
</t>
    </r>
    <r>
      <rPr>
        <sz val="10"/>
        <rFont val="Trebuchet MS"/>
        <family val="2"/>
      </rPr>
      <t>2</t>
    </r>
    <r>
      <rPr>
        <sz val="10"/>
        <rFont val="微软雅黑"/>
        <family val="2"/>
        <charset val="134"/>
      </rPr>
      <t>）健康风险管理科普（针对患者）课件视频</t>
    </r>
    <r>
      <rPr>
        <sz val="10"/>
        <rFont val="Trebuchet MS"/>
        <family val="2"/>
      </rPr>
      <t>25</t>
    </r>
    <r>
      <rPr>
        <sz val="10"/>
        <rFont val="微软雅黑"/>
        <family val="2"/>
        <charset val="134"/>
      </rPr>
      <t>条，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位医学经理，至少投入</t>
    </r>
    <r>
      <rPr>
        <sz val="10"/>
        <rFont val="Trebuchet MS"/>
        <family val="2"/>
      </rPr>
      <t>10</t>
    </r>
    <r>
      <rPr>
        <sz val="10"/>
        <rFont val="微软雅黑"/>
        <family val="2"/>
        <charset val="134"/>
      </rPr>
      <t xml:space="preserve">个小时。
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>）健康风险管理科普（针对患者）图文</t>
    </r>
    <r>
      <rPr>
        <sz val="10"/>
        <rFont val="Trebuchet MS"/>
        <family val="2"/>
      </rPr>
      <t>20</t>
    </r>
    <r>
      <rPr>
        <sz val="10"/>
        <rFont val="微软雅黑"/>
        <family val="2"/>
        <charset val="134"/>
      </rPr>
      <t>条，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位医学经理，至少投入</t>
    </r>
    <r>
      <rPr>
        <sz val="10"/>
        <rFont val="Trebuchet MS"/>
        <family val="2"/>
      </rPr>
      <t>10</t>
    </r>
    <r>
      <rPr>
        <sz val="10"/>
        <rFont val="微软雅黑"/>
        <family val="2"/>
        <charset val="134"/>
      </rPr>
      <t>个小时。
总计投入</t>
    </r>
    <r>
      <rPr>
        <sz val="10"/>
        <rFont val="Trebuchet MS"/>
        <family val="2"/>
      </rPr>
      <t>60</t>
    </r>
    <r>
      <rPr>
        <sz val="10"/>
        <rFont val="微软雅黑"/>
        <family val="2"/>
        <charset val="134"/>
      </rPr>
      <t xml:space="preserve">个小时，单项工作说明如下：
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）健康风险管理科普（针对患者）短视频，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位医学经理，负责前期项目需求沟通对接，项目策略方案规划，从医学角度结合项目执行给出策略方案与建议，至少投入</t>
    </r>
    <r>
      <rPr>
        <sz val="10"/>
        <rFont val="Trebuchet MS"/>
        <family val="2"/>
      </rPr>
      <t>10h</t>
    </r>
    <r>
      <rPr>
        <sz val="10"/>
        <rFont val="微软雅黑"/>
        <family val="2"/>
        <charset val="134"/>
      </rPr>
      <t xml:space="preserve">，详细工作安排如下：
</t>
    </r>
    <r>
      <rPr>
        <sz val="10"/>
        <rFont val="Trebuchet MS"/>
        <family val="2"/>
      </rPr>
      <t>~</t>
    </r>
    <r>
      <rPr>
        <sz val="10"/>
        <rFont val="微软雅黑"/>
        <family val="2"/>
        <charset val="134"/>
      </rPr>
      <t>视频主提策划：视频方案的内容策划以及话题方向撰写，包含方案相关文献资料检索，</t>
    </r>
    <r>
      <rPr>
        <sz val="10"/>
        <rFont val="Trebuchet MS"/>
        <family val="2"/>
      </rPr>
      <t>3h
~</t>
    </r>
    <r>
      <rPr>
        <sz val="10"/>
        <rFont val="微软雅黑"/>
        <family val="2"/>
        <charset val="134"/>
      </rPr>
      <t>学术热点收集：在</t>
    </r>
    <r>
      <rPr>
        <sz val="10"/>
        <rFont val="Trebuchet MS"/>
        <family val="2"/>
      </rPr>
      <t>PubMed</t>
    </r>
    <r>
      <rPr>
        <sz val="10"/>
        <rFont val="微软雅黑"/>
        <family val="2"/>
        <charset val="134"/>
      </rPr>
      <t>等关键学术网站上进行相关研究的查询，保持话题的新颖度和专业度</t>
    </r>
    <r>
      <rPr>
        <sz val="10"/>
        <rFont val="Trebuchet MS"/>
        <family val="2"/>
      </rPr>
      <t xml:space="preserve"> </t>
    </r>
    <r>
      <rPr>
        <sz val="10"/>
        <rFont val="微软雅黑"/>
        <family val="2"/>
        <charset val="134"/>
      </rPr>
      <t>约</t>
    </r>
    <r>
      <rPr>
        <sz val="10"/>
        <rFont val="Trebuchet MS"/>
        <family val="2"/>
      </rPr>
      <t>2h
~</t>
    </r>
    <r>
      <rPr>
        <sz val="10"/>
        <rFont val="微软雅黑"/>
        <family val="2"/>
        <charset val="134"/>
      </rPr>
      <t>内容制作：对视频医学部分细节撰写进行医学内容指导，约</t>
    </r>
    <r>
      <rPr>
        <sz val="10"/>
        <rFont val="Trebuchet MS"/>
        <family val="2"/>
      </rPr>
      <t>5h
~</t>
    </r>
    <r>
      <rPr>
        <sz val="10"/>
        <rFont val="微软雅黑"/>
        <family val="2"/>
        <charset val="134"/>
      </rPr>
      <t>内容定稿：对每次修改后的视频内容进行多次审核，反复检查整理出需要修改内容，直至定稿，至少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>次，至少约</t>
    </r>
    <r>
      <rPr>
        <sz val="10"/>
        <rFont val="Trebuchet MS"/>
        <family val="2"/>
      </rPr>
      <t>10h
2</t>
    </r>
    <r>
      <rPr>
        <sz val="10"/>
        <rFont val="微软雅黑"/>
        <family val="2"/>
        <charset val="134"/>
      </rPr>
      <t>）健康风险管理科普（针对患者）课件视频，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位医学经理，负责前期项目需求沟通对接，项目策略方案规划，从医学角度结合项目执行给出策略方案与建议，至少投入</t>
    </r>
    <r>
      <rPr>
        <sz val="10"/>
        <rFont val="Trebuchet MS"/>
        <family val="2"/>
      </rPr>
      <t>10h</t>
    </r>
    <r>
      <rPr>
        <sz val="10"/>
        <rFont val="微软雅黑"/>
        <family val="2"/>
        <charset val="134"/>
      </rPr>
      <t xml:space="preserve">，详细工作安排如下：
</t>
    </r>
    <r>
      <rPr>
        <sz val="10"/>
        <rFont val="Trebuchet MS"/>
        <family val="2"/>
      </rPr>
      <t>~</t>
    </r>
    <r>
      <rPr>
        <sz val="10"/>
        <rFont val="微软雅黑"/>
        <family val="2"/>
        <charset val="134"/>
      </rPr>
      <t>视频主提策划：视频方案的内容策划以及话题方向撰写，包含方案相关文献资料检索，</t>
    </r>
    <r>
      <rPr>
        <sz val="10"/>
        <rFont val="Trebuchet MS"/>
        <family val="2"/>
      </rPr>
      <t>3h
~</t>
    </r>
    <r>
      <rPr>
        <sz val="10"/>
        <rFont val="微软雅黑"/>
        <family val="2"/>
        <charset val="134"/>
      </rPr>
      <t>学术热点收集：在</t>
    </r>
    <r>
      <rPr>
        <sz val="10"/>
        <rFont val="Trebuchet MS"/>
        <family val="2"/>
      </rPr>
      <t>PubMed</t>
    </r>
    <r>
      <rPr>
        <sz val="10"/>
        <rFont val="微软雅黑"/>
        <family val="2"/>
        <charset val="134"/>
      </rPr>
      <t>等关键学术网站上进行相关研究的查询，保持话题的新颖度和专业度</t>
    </r>
    <r>
      <rPr>
        <sz val="10"/>
        <rFont val="Trebuchet MS"/>
        <family val="2"/>
      </rPr>
      <t xml:space="preserve"> </t>
    </r>
    <r>
      <rPr>
        <sz val="10"/>
        <rFont val="微软雅黑"/>
        <family val="2"/>
        <charset val="134"/>
      </rPr>
      <t>约</t>
    </r>
    <r>
      <rPr>
        <sz val="10"/>
        <rFont val="Trebuchet MS"/>
        <family val="2"/>
      </rPr>
      <t>2h
~</t>
    </r>
    <r>
      <rPr>
        <sz val="10"/>
        <rFont val="微软雅黑"/>
        <family val="2"/>
        <charset val="134"/>
      </rPr>
      <t>内容制作：对视频医学部分细节撰写进行医学内容指导，约</t>
    </r>
    <r>
      <rPr>
        <sz val="10"/>
        <rFont val="Trebuchet MS"/>
        <family val="2"/>
      </rPr>
      <t>5h
~</t>
    </r>
    <r>
      <rPr>
        <sz val="10"/>
        <rFont val="微软雅黑"/>
        <family val="2"/>
        <charset val="134"/>
      </rPr>
      <t>内容定稿：对每次修改后的视频内容进行多次审核，反复检查整理出需要修改内容，直至定稿，至少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>次，至少约</t>
    </r>
    <r>
      <rPr>
        <sz val="10"/>
        <rFont val="Trebuchet MS"/>
        <family val="2"/>
      </rPr>
      <t>10h
3)</t>
    </r>
    <r>
      <rPr>
        <sz val="10"/>
        <rFont val="微软雅黑"/>
        <family val="2"/>
        <charset val="134"/>
      </rPr>
      <t>健康风险管理科普（针对患者）科普图文，</t>
    </r>
    <r>
      <rPr>
        <sz val="10"/>
        <rFont val="Trebuchet MS"/>
        <family val="2"/>
      </rPr>
      <t>1</t>
    </r>
    <r>
      <rPr>
        <sz val="10"/>
        <rFont val="微软雅黑"/>
        <family val="2"/>
        <charset val="134"/>
      </rPr>
      <t>位医学经理，负责前期项目需求沟通对接，项目策略方案规划，从医学角度结合项目执行给出策略方案与建议，至少投入</t>
    </r>
    <r>
      <rPr>
        <sz val="10"/>
        <rFont val="Trebuchet MS"/>
        <family val="2"/>
      </rPr>
      <t>10h</t>
    </r>
    <r>
      <rPr>
        <sz val="10"/>
        <rFont val="微软雅黑"/>
        <family val="2"/>
        <charset val="134"/>
      </rPr>
      <t xml:space="preserve">，详细工作安排如下：
</t>
    </r>
    <r>
      <rPr>
        <sz val="10"/>
        <rFont val="Trebuchet MS"/>
        <family val="2"/>
      </rPr>
      <t>~</t>
    </r>
    <r>
      <rPr>
        <sz val="10"/>
        <rFont val="微软雅黑"/>
        <family val="2"/>
        <charset val="134"/>
      </rPr>
      <t>视频主提策划：图文方案的内容策划以及话题方向撰写，包含方案相关文献资料检索，</t>
    </r>
    <r>
      <rPr>
        <sz val="10"/>
        <rFont val="Trebuchet MS"/>
        <family val="2"/>
      </rPr>
      <t>3h
~</t>
    </r>
    <r>
      <rPr>
        <sz val="10"/>
        <rFont val="微软雅黑"/>
        <family val="2"/>
        <charset val="134"/>
      </rPr>
      <t>学术热点收集：在</t>
    </r>
    <r>
      <rPr>
        <sz val="10"/>
        <rFont val="Trebuchet MS"/>
        <family val="2"/>
      </rPr>
      <t>PubMed</t>
    </r>
    <r>
      <rPr>
        <sz val="10"/>
        <rFont val="微软雅黑"/>
        <family val="2"/>
        <charset val="134"/>
      </rPr>
      <t>等关键学术网站上进行相关研究的查询，保持话题的新颖度和专业度</t>
    </r>
    <r>
      <rPr>
        <sz val="10"/>
        <rFont val="Trebuchet MS"/>
        <family val="2"/>
      </rPr>
      <t xml:space="preserve"> </t>
    </r>
    <r>
      <rPr>
        <sz val="10"/>
        <rFont val="微软雅黑"/>
        <family val="2"/>
        <charset val="134"/>
      </rPr>
      <t>约</t>
    </r>
    <r>
      <rPr>
        <sz val="10"/>
        <rFont val="Trebuchet MS"/>
        <family val="2"/>
      </rPr>
      <t>2h
~</t>
    </r>
    <r>
      <rPr>
        <sz val="10"/>
        <rFont val="微软雅黑"/>
        <family val="2"/>
        <charset val="134"/>
      </rPr>
      <t>内容制作：对图文医学部分细节撰写进行医学内容指导，约</t>
    </r>
    <r>
      <rPr>
        <sz val="10"/>
        <rFont val="Trebuchet MS"/>
        <family val="2"/>
      </rPr>
      <t>5h
~</t>
    </r>
    <r>
      <rPr>
        <sz val="10"/>
        <rFont val="微软雅黑"/>
        <family val="2"/>
        <charset val="134"/>
      </rPr>
      <t>内容定稿：对每次修改后的图文内容进行多次审核，反复检查整理出需要修改内容，直至定稿，至少</t>
    </r>
    <r>
      <rPr>
        <sz val="10"/>
        <rFont val="Trebuchet MS"/>
        <family val="2"/>
      </rPr>
      <t>3</t>
    </r>
    <r>
      <rPr>
        <sz val="10"/>
        <rFont val="微软雅黑"/>
        <family val="2"/>
        <charset val="134"/>
      </rPr>
      <t>次，至少约</t>
    </r>
    <r>
      <rPr>
        <sz val="10"/>
        <rFont val="Trebuchet MS"/>
        <family val="2"/>
      </rPr>
      <t>10h</t>
    </r>
    <phoneticPr fontId="2" type="noConversion"/>
  </si>
  <si>
    <r>
      <rPr>
        <sz val="10"/>
        <color rgb="FFFF0000"/>
        <rFont val="微软雅黑"/>
        <family val="2"/>
        <charset val="134"/>
      </rPr>
      <t>约</t>
    </r>
    <r>
      <rPr>
        <sz val="10"/>
        <color rgb="FFFF0000"/>
        <rFont val="Trebuchet MS"/>
        <family val="2"/>
      </rPr>
      <t>67</t>
    </r>
    <r>
      <rPr>
        <sz val="10"/>
        <color rgb="FFFF0000"/>
        <rFont val="微软雅黑"/>
        <family val="2"/>
        <charset val="134"/>
      </rPr>
      <t>人住宿，每人每次约</t>
    </r>
    <r>
      <rPr>
        <sz val="10"/>
        <color rgb="FFFF0000"/>
        <rFont val="Trebuchet MS"/>
        <family val="2"/>
      </rPr>
      <t>800</t>
    </r>
    <r>
      <rPr>
        <sz val="10"/>
        <color rgb="FFFF0000"/>
        <rFont val="微软雅黑"/>
        <family val="2"/>
        <charset val="134"/>
      </rPr>
      <t>（全国防控重大慢病创新融合试点项目会议）</t>
    </r>
    <phoneticPr fontId="2" type="noConversion"/>
  </si>
  <si>
    <r>
      <t>1</t>
    </r>
    <r>
      <rPr>
        <sz val="10"/>
        <rFont val="宋体"/>
        <family val="3"/>
        <charset val="134"/>
      </rPr>
      <t>、开场视频制作费，时长</t>
    </r>
    <r>
      <rPr>
        <sz val="10"/>
        <rFont val="Trebuchet MS"/>
        <family val="2"/>
      </rPr>
      <t>2-3mins</t>
    </r>
    <r>
      <rPr>
        <sz val="10"/>
        <rFont val="宋体"/>
        <family val="3"/>
        <charset val="134"/>
      </rPr>
      <t>。</t>
    </r>
    <r>
      <rPr>
        <sz val="10"/>
        <rFont val="Trebuchet MS"/>
        <family val="2"/>
      </rPr>
      <t>2</t>
    </r>
    <r>
      <rPr>
        <sz val="10"/>
        <rFont val="宋体"/>
        <family val="3"/>
        <charset val="134"/>
      </rPr>
      <t>、启动发布或颁奖视频制作，时长在</t>
    </r>
    <r>
      <rPr>
        <sz val="10"/>
        <rFont val="Trebuchet MS"/>
        <family val="2"/>
      </rPr>
      <t>1-2mins</t>
    </r>
    <r>
      <rPr>
        <sz val="10"/>
        <rFont val="宋体"/>
        <family val="3"/>
        <charset val="134"/>
      </rPr>
      <t>。</t>
    </r>
    <r>
      <rPr>
        <sz val="10"/>
        <rFont val="Trebuchet MS"/>
        <family val="2"/>
      </rPr>
      <t>3</t>
    </r>
    <r>
      <rPr>
        <sz val="10"/>
        <rFont val="宋体"/>
        <family val="3"/>
        <charset val="134"/>
      </rPr>
      <t>、宣传片：</t>
    </r>
    <r>
      <rPr>
        <sz val="10"/>
        <rFont val="Trebuchet MS"/>
        <family val="2"/>
      </rPr>
      <t>3-5</t>
    </r>
    <r>
      <rPr>
        <sz val="10"/>
        <rFont val="宋体"/>
        <family val="3"/>
        <charset val="134"/>
      </rPr>
      <t>分钟。</t>
    </r>
    <r>
      <rPr>
        <sz val="10"/>
        <rFont val="Trebuchet MS"/>
        <family val="2"/>
      </rPr>
      <t>4</t>
    </r>
    <r>
      <rPr>
        <sz val="10"/>
        <rFont val="宋体"/>
        <family val="3"/>
        <charset val="134"/>
      </rPr>
      <t>、花絮宣传剪辑：</t>
    </r>
    <r>
      <rPr>
        <sz val="10"/>
        <rFont val="Trebuchet MS"/>
        <family val="2"/>
      </rPr>
      <t>30</t>
    </r>
    <r>
      <rPr>
        <sz val="10"/>
        <rFont val="宋体"/>
        <family val="3"/>
        <charset val="134"/>
      </rPr>
      <t>秒</t>
    </r>
    <r>
      <rPr>
        <sz val="10"/>
        <rFont val="Trebuchet MS"/>
        <family val="2"/>
      </rPr>
      <t>-1</t>
    </r>
    <r>
      <rPr>
        <sz val="10"/>
        <rFont val="宋体"/>
        <family val="3"/>
        <charset val="134"/>
      </rPr>
      <t>分钟</t>
    </r>
    <phoneticPr fontId="2" type="noConversion"/>
  </si>
  <si>
    <r>
      <rPr>
        <sz val="10"/>
        <rFont val="宋体"/>
        <family val="3"/>
        <charset val="134"/>
      </rPr>
      <t>视频制作多媒体合成</t>
    </r>
    <r>
      <rPr>
        <sz val="10"/>
        <rFont val="Trebuchet MS"/>
        <family val="2"/>
      </rPr>
      <t xml:space="preserve"> (</t>
    </r>
    <r>
      <rPr>
        <sz val="10"/>
        <rFont val="宋体"/>
        <family val="3"/>
        <charset val="134"/>
      </rPr>
      <t>包括配音</t>
    </r>
    <r>
      <rPr>
        <sz val="10"/>
        <rFont val="Trebuchet MS"/>
        <family val="2"/>
      </rPr>
      <t xml:space="preserve"> </t>
    </r>
    <r>
      <rPr>
        <sz val="10"/>
        <rFont val="宋体"/>
        <family val="3"/>
        <charset val="134"/>
      </rPr>
      <t>配乐</t>
    </r>
    <r>
      <rPr>
        <sz val="10"/>
        <rFont val="Trebuchet MS"/>
        <family val="2"/>
      </rPr>
      <t xml:space="preserve"> </t>
    </r>
    <r>
      <rPr>
        <sz val="10"/>
        <rFont val="宋体"/>
        <family val="3"/>
        <charset val="134"/>
      </rPr>
      <t>字幕编辑</t>
    </r>
    <r>
      <rPr>
        <sz val="10"/>
        <rFont val="Trebuchet MS"/>
        <family val="2"/>
      </rPr>
      <t xml:space="preserve"> </t>
    </r>
    <r>
      <rPr>
        <sz val="10"/>
        <rFont val="宋体"/>
        <family val="3"/>
        <charset val="134"/>
      </rPr>
      <t>合成</t>
    </r>
    <r>
      <rPr>
        <sz val="10"/>
        <rFont val="Trebuchet MS"/>
        <family val="2"/>
      </rPr>
      <t xml:space="preserve"> </t>
    </r>
    <r>
      <rPr>
        <sz val="10"/>
        <rFont val="宋体"/>
        <family val="3"/>
        <charset val="134"/>
      </rPr>
      <t>听写英文和文字翻译</t>
    </r>
    <r>
      <rPr>
        <sz val="10"/>
        <rFont val="Trebuchet MS"/>
        <family val="2"/>
      </rPr>
      <t xml:space="preserve">) 
</t>
    </r>
    <r>
      <rPr>
        <sz val="10"/>
        <rFont val="宋体"/>
        <family val="3"/>
        <charset val="134"/>
      </rPr>
      <t>涉及健康风险管理科普（针对患者）多媒体合成，短视频（时长＜</t>
    </r>
    <r>
      <rPr>
        <sz val="10"/>
        <rFont val="Trebuchet MS"/>
        <family val="2"/>
      </rPr>
      <t>1min</t>
    </r>
    <r>
      <rPr>
        <sz val="10"/>
        <rFont val="宋体"/>
        <family val="3"/>
        <charset val="134"/>
      </rPr>
      <t>，</t>
    </r>
    <r>
      <rPr>
        <sz val="10"/>
        <rFont val="Trebuchet MS"/>
        <family val="2"/>
      </rPr>
      <t>CVRM75</t>
    </r>
    <r>
      <rPr>
        <sz val="10"/>
        <rFont val="宋体"/>
        <family val="3"/>
        <charset val="134"/>
      </rPr>
      <t>条，</t>
    </r>
    <r>
      <rPr>
        <sz val="10"/>
        <rFont val="Trebuchet MS"/>
        <family val="2"/>
      </rPr>
      <t>LC75</t>
    </r>
    <r>
      <rPr>
        <sz val="10"/>
        <rFont val="宋体"/>
        <family val="3"/>
        <charset val="134"/>
      </rPr>
      <t>条）制作</t>
    </r>
    <r>
      <rPr>
        <sz val="10"/>
        <rFont val="Trebuchet MS"/>
        <family val="2"/>
      </rPr>
      <t>150</t>
    </r>
    <r>
      <rPr>
        <sz val="10"/>
        <rFont val="宋体"/>
        <family val="3"/>
        <charset val="134"/>
      </rPr>
      <t>条，每条</t>
    </r>
    <r>
      <rPr>
        <sz val="10"/>
        <rFont val="Trebuchet MS"/>
        <family val="2"/>
      </rPr>
      <t>6</t>
    </r>
    <r>
      <rPr>
        <sz val="10"/>
        <rFont val="宋体"/>
        <family val="3"/>
        <charset val="134"/>
      </rPr>
      <t>小时；课件视频（时长</t>
    </r>
    <r>
      <rPr>
        <sz val="10"/>
        <rFont val="Trebuchet MS"/>
        <family val="2"/>
      </rPr>
      <t>3-5mins</t>
    </r>
    <r>
      <rPr>
        <sz val="10"/>
        <rFont val="宋体"/>
        <family val="3"/>
        <charset val="134"/>
      </rPr>
      <t>，</t>
    </r>
    <r>
      <rPr>
        <sz val="10"/>
        <rFont val="Trebuchet MS"/>
        <family val="2"/>
      </rPr>
      <t>CVRM25</t>
    </r>
    <r>
      <rPr>
        <sz val="10"/>
        <rFont val="宋体"/>
        <family val="3"/>
        <charset val="134"/>
      </rPr>
      <t>条，</t>
    </r>
    <r>
      <rPr>
        <sz val="10"/>
        <rFont val="Trebuchet MS"/>
        <family val="2"/>
      </rPr>
      <t>LC25</t>
    </r>
    <r>
      <rPr>
        <sz val="10"/>
        <rFont val="宋体"/>
        <family val="3"/>
        <charset val="134"/>
      </rPr>
      <t>条）制作</t>
    </r>
    <r>
      <rPr>
        <sz val="10"/>
        <rFont val="Trebuchet MS"/>
        <family val="2"/>
      </rPr>
      <t>50</t>
    </r>
    <r>
      <rPr>
        <sz val="10"/>
        <rFont val="宋体"/>
        <family val="3"/>
        <charset val="134"/>
      </rPr>
      <t>条，每条</t>
    </r>
    <r>
      <rPr>
        <sz val="10"/>
        <rFont val="Trebuchet MS"/>
        <family val="2"/>
      </rPr>
      <t>10</t>
    </r>
    <r>
      <rPr>
        <sz val="10"/>
        <rFont val="宋体"/>
        <family val="3"/>
        <charset val="134"/>
      </rPr>
      <t>小时，总共</t>
    </r>
    <r>
      <rPr>
        <sz val="10"/>
        <rFont val="Trebuchet MS"/>
        <family val="2"/>
      </rPr>
      <t>1400</t>
    </r>
    <r>
      <rPr>
        <sz val="10"/>
        <rFont val="宋体"/>
        <family val="3"/>
        <charset val="134"/>
      </rPr>
      <t>小时。</t>
    </r>
    <phoneticPr fontId="2" type="noConversion"/>
  </si>
  <si>
    <r>
      <rPr>
        <sz val="10"/>
        <color rgb="FFFF0000"/>
        <rFont val="宋体"/>
        <family val="3"/>
        <charset val="134"/>
      </rPr>
      <t>约</t>
    </r>
    <r>
      <rPr>
        <sz val="10"/>
        <color rgb="FFFF0000"/>
        <rFont val="Trebuchet MS"/>
        <family val="2"/>
      </rPr>
      <t>100</t>
    </r>
    <r>
      <rPr>
        <sz val="10"/>
        <color rgb="FFFF0000"/>
        <rFont val="宋体"/>
        <family val="3"/>
        <charset val="134"/>
      </rPr>
      <t>位人员用车接送往返，</t>
    </r>
    <r>
      <rPr>
        <sz val="10"/>
        <color rgb="FFFF0000"/>
        <rFont val="宋体"/>
        <family val="3"/>
        <charset val="134"/>
      </rPr>
      <t xml:space="preserve">（全国防控重大慢病创新融合试点项目会议）
</t>
    </r>
    <phoneticPr fontId="2" type="noConversion"/>
  </si>
  <si>
    <r>
      <t>2</t>
    </r>
    <r>
      <rPr>
        <sz val="10"/>
        <rFont val="宋体"/>
        <family val="3"/>
        <charset val="134"/>
      </rPr>
      <t>个易拉宝全新设计，即线下培训会易拉宝模板设计</t>
    </r>
    <r>
      <rPr>
        <sz val="10"/>
        <rFont val="Trebuchet MS"/>
        <family val="2"/>
      </rPr>
      <t>1</t>
    </r>
    <r>
      <rPr>
        <sz val="10"/>
        <rFont val="宋体"/>
        <family val="3"/>
        <charset val="134"/>
      </rPr>
      <t>份；线下专家会易拉宝模板设计</t>
    </r>
    <r>
      <rPr>
        <sz val="10"/>
        <rFont val="Trebuchet MS"/>
        <family val="2"/>
      </rPr>
      <t>1</t>
    </r>
    <r>
      <rPr>
        <sz val="10"/>
        <rFont val="宋体"/>
        <family val="3"/>
        <charset val="134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</si>
</sst>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5" x14ac:knownFonts="1">
    <font>
      <sz val="11"/>
      <color theme="1"/>
      <name val="等线"/>
      <family val="2"/>
      <scheme val="minor"/>
    </font>
    <font>
      <b/>
      <sz val="16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4"/>
      <color rgb="FF000000"/>
      <name val="微软雅黑"/>
      <family val="2"/>
      <charset val="134"/>
    </font>
    <font>
      <b/>
      <sz val="14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Trebuchet MS"/>
      <family val="2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Trebuchet MS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0"/>
      <name val="Trebuchet MS"/>
      <family val="2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rgb="FFFF0000"/>
      <name val="Trebuchet MS"/>
      <family val="2"/>
    </font>
    <font>
      <sz val="10"/>
      <color rgb="FFFF0000"/>
      <name val="Trebuchet MS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Trebuchet MS"/>
      <family val="2"/>
    </font>
    <font>
      <sz val="10"/>
      <color rgb="FFFF0000"/>
      <name val="Trebuchet MS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0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4">
    <xf numFmtId="0" fontId="0" fillId="0" borderId="0" xfId="0"/>
    <xf numFmtId="0" fontId="5" fillId="2" borderId="1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176" fontId="6" fillId="0" borderId="3" xfId="0" applyNumberFormat="1" applyFont="1" applyBorder="1" applyAlignment="1">
      <alignment horizontal="center" vertical="center" wrapText="1" readingOrder="1"/>
    </xf>
    <xf numFmtId="176" fontId="5" fillId="4" borderId="3" xfId="0" applyNumberFormat="1" applyFont="1" applyFill="1" applyBorder="1" applyAlignment="1">
      <alignment horizontal="center" vertical="center" wrapText="1" readingOrder="1"/>
    </xf>
    <xf numFmtId="176" fontId="5" fillId="4" borderId="4" xfId="0" applyNumberFormat="1" applyFont="1" applyFill="1" applyBorder="1" applyAlignment="1">
      <alignment horizontal="center" vertical="center" wrapText="1" readingOrder="1"/>
    </xf>
    <xf numFmtId="176" fontId="8" fillId="2" borderId="9" xfId="0" applyNumberFormat="1" applyFont="1" applyFill="1" applyBorder="1" applyAlignment="1">
      <alignment horizontal="center" vertical="center" wrapText="1" readingOrder="1"/>
    </xf>
    <xf numFmtId="176" fontId="0" fillId="0" borderId="0" xfId="0" applyNumberFormat="1"/>
    <xf numFmtId="0" fontId="5" fillId="4" borderId="2" xfId="0" applyFont="1" applyFill="1" applyBorder="1" applyAlignment="1">
      <alignment horizontal="center" vertical="center" wrapText="1" readingOrder="1"/>
    </xf>
    <xf numFmtId="0" fontId="11" fillId="2" borderId="0" xfId="1" applyFont="1" applyFill="1"/>
    <xf numFmtId="0" fontId="11" fillId="0" borderId="0" xfId="1" applyFont="1"/>
    <xf numFmtId="0" fontId="0" fillId="0" borderId="0" xfId="0" applyAlignment="1">
      <alignment horizontal="center" vertical="center"/>
    </xf>
    <xf numFmtId="0" fontId="11" fillId="2" borderId="0" xfId="1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/>
    <xf numFmtId="5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3" fillId="3" borderId="16" xfId="0" applyFont="1" applyFill="1" applyBorder="1" applyAlignment="1">
      <alignment horizontal="center" vertical="center" wrapText="1" readingOrder="1"/>
    </xf>
    <xf numFmtId="0" fontId="3" fillId="3" borderId="17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 readingOrder="1"/>
    </xf>
    <xf numFmtId="176" fontId="3" fillId="3" borderId="17" xfId="0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2" borderId="2" xfId="1" applyFont="1" applyFill="1" applyBorder="1"/>
    <xf numFmtId="0" fontId="11" fillId="0" borderId="2" xfId="1" applyFont="1" applyBorder="1"/>
    <xf numFmtId="0" fontId="14" fillId="2" borderId="2" xfId="1" applyFont="1" applyFill="1" applyBorder="1"/>
    <xf numFmtId="0" fontId="14" fillId="2" borderId="2" xfId="1" applyFont="1" applyFill="1" applyBorder="1" applyAlignment="1">
      <alignment wrapText="1"/>
    </xf>
    <xf numFmtId="0" fontId="16" fillId="2" borderId="2" xfId="1" applyFont="1" applyFill="1" applyBorder="1" applyAlignment="1">
      <alignment wrapText="1"/>
    </xf>
    <xf numFmtId="0" fontId="16" fillId="2" borderId="2" xfId="1" applyFont="1" applyFill="1" applyBorder="1"/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0" fillId="2" borderId="2" xfId="1" applyFont="1" applyFill="1" applyBorder="1"/>
    <xf numFmtId="0" fontId="20" fillId="2" borderId="0" xfId="1" applyFont="1" applyFill="1"/>
    <xf numFmtId="0" fontId="16" fillId="2" borderId="2" xfId="1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2" borderId="2" xfId="1" applyFont="1" applyFill="1" applyBorder="1"/>
    <xf numFmtId="0" fontId="23" fillId="2" borderId="2" xfId="1" applyFont="1" applyFill="1" applyBorder="1"/>
    <xf numFmtId="0" fontId="0" fillId="6" borderId="2" xfId="0" applyFill="1" applyBorder="1" applyAlignment="1">
      <alignment horizontal="center" vertical="center"/>
    </xf>
    <xf numFmtId="0" fontId="11" fillId="2" borderId="2" xfId="1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4" fillId="2" borderId="2" xfId="1" applyFont="1" applyFill="1" applyBorder="1" applyAlignment="1">
      <alignment wrapText="1"/>
    </xf>
    <xf numFmtId="0" fontId="5" fillId="4" borderId="4" xfId="0" applyFont="1" applyFill="1" applyBorder="1" applyAlignment="1">
      <alignment horizontal="center" vertical="center" wrapText="1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right" vertical="center" wrapText="1" readingOrder="1"/>
    </xf>
    <xf numFmtId="0" fontId="8" fillId="2" borderId="8" xfId="0" applyFont="1" applyFill="1" applyBorder="1" applyAlignment="1">
      <alignment horizontal="right" vertical="center" wrapText="1" readingOrder="1"/>
    </xf>
    <xf numFmtId="0" fontId="5" fillId="4" borderId="2" xfId="0" applyFont="1" applyFill="1" applyBorder="1" applyAlignment="1">
      <alignment horizontal="left" vertical="center" wrapText="1" readingOrder="1"/>
    </xf>
    <xf numFmtId="9" fontId="5" fillId="4" borderId="2" xfId="0" applyNumberFormat="1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0" fontId="3" fillId="3" borderId="17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right" vertical="center" wrapText="1" readingOrder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58" fontId="0" fillId="0" borderId="11" xfId="0" applyNumberFormat="1" applyBorder="1" applyAlignment="1">
      <alignment horizontal="center" vertical="center"/>
    </xf>
    <xf numFmtId="5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</cellXfs>
  <cellStyles count="4">
    <cellStyle name="Normal 2 2" xfId="1" xr:uid="{00000000-0005-0000-0000-000000000000}"/>
    <cellStyle name="常规" xfId="0" builtinId="0"/>
    <cellStyle name="常规 2" xfId="2" xr:uid="{00000000-0005-0000-0000-000002000000}"/>
    <cellStyle name="超链接 2" xfId="3" xr:uid="{00000000-0005-0000-0000-000003000000}"/>
  </cellStyles>
  <dxfs count="22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31" zoomScale="85" zoomScaleNormal="85" workbookViewId="0">
      <selection activeCell="I53" sqref="I53"/>
    </sheetView>
  </sheetViews>
  <sheetFormatPr defaultColWidth="8.875" defaultRowHeight="14.25" x14ac:dyDescent="0.2"/>
  <cols>
    <col min="3" max="3" width="22.125" customWidth="1"/>
    <col min="4" max="4" width="46.25" customWidth="1"/>
    <col min="6" max="6" width="15.875" customWidth="1"/>
    <col min="9" max="9" width="13" style="8" customWidth="1"/>
    <col min="10" max="10" width="233.875" bestFit="1" customWidth="1"/>
  </cols>
  <sheetData>
    <row r="1" spans="1:10" ht="22.5" customHeight="1" thickBot="1" x14ac:dyDescent="0.25">
      <c r="A1" s="60" t="s">
        <v>172</v>
      </c>
      <c r="B1" s="61"/>
      <c r="C1" s="61"/>
      <c r="D1" s="61"/>
      <c r="E1" s="61"/>
      <c r="F1" s="61"/>
      <c r="G1" s="61"/>
      <c r="H1" s="61"/>
      <c r="I1" s="61"/>
    </row>
    <row r="2" spans="1:10" ht="42" x14ac:dyDescent="0.2">
      <c r="A2" s="25" t="s">
        <v>0</v>
      </c>
      <c r="B2" s="26" t="s">
        <v>1</v>
      </c>
      <c r="C2" s="62" t="s">
        <v>2</v>
      </c>
      <c r="D2" s="62"/>
      <c r="E2" s="26" t="s">
        <v>3</v>
      </c>
      <c r="F2" s="26" t="s">
        <v>4</v>
      </c>
      <c r="G2" s="27" t="s">
        <v>5</v>
      </c>
      <c r="H2" s="27" t="s">
        <v>6</v>
      </c>
      <c r="I2" s="28" t="s">
        <v>7</v>
      </c>
    </row>
    <row r="3" spans="1:10" s="10" customFormat="1" ht="15" x14ac:dyDescent="0.3">
      <c r="A3" s="29" t="s">
        <v>8</v>
      </c>
      <c r="B3" s="14" t="s">
        <v>42</v>
      </c>
      <c r="C3" s="14" t="s">
        <v>72</v>
      </c>
      <c r="D3" s="14" t="s">
        <v>73</v>
      </c>
      <c r="E3" s="14" t="s">
        <v>10</v>
      </c>
      <c r="F3" s="14" t="s">
        <v>74</v>
      </c>
      <c r="G3" s="14">
        <v>1</v>
      </c>
      <c r="H3" s="14">
        <v>83</v>
      </c>
      <c r="I3" s="14">
        <f t="shared" ref="I3:I46" si="0">F3*G3*H3</f>
        <v>116200</v>
      </c>
      <c r="J3" s="32" t="s">
        <v>225</v>
      </c>
    </row>
    <row r="4" spans="1:10" s="10" customFormat="1" ht="15" x14ac:dyDescent="0.3">
      <c r="A4" s="29" t="s">
        <v>11</v>
      </c>
      <c r="B4" s="14" t="s">
        <v>42</v>
      </c>
      <c r="C4" s="14" t="s">
        <v>45</v>
      </c>
      <c r="D4" s="14" t="s">
        <v>46</v>
      </c>
      <c r="E4" s="14" t="s">
        <v>10</v>
      </c>
      <c r="F4" s="14" t="s">
        <v>40</v>
      </c>
      <c r="G4" s="14">
        <v>1</v>
      </c>
      <c r="H4" s="14">
        <v>83</v>
      </c>
      <c r="I4" s="14">
        <f t="shared" si="0"/>
        <v>83000</v>
      </c>
      <c r="J4" s="32" t="s">
        <v>191</v>
      </c>
    </row>
    <row r="5" spans="1:10" s="10" customFormat="1" ht="15" x14ac:dyDescent="0.3">
      <c r="A5" s="29" t="s">
        <v>13</v>
      </c>
      <c r="B5" s="14" t="s">
        <v>42</v>
      </c>
      <c r="C5" s="14" t="s">
        <v>43</v>
      </c>
      <c r="D5" s="14" t="s">
        <v>75</v>
      </c>
      <c r="E5" s="14" t="s">
        <v>10</v>
      </c>
      <c r="F5" s="14" t="s">
        <v>76</v>
      </c>
      <c r="G5" s="14">
        <v>3</v>
      </c>
      <c r="H5" s="14">
        <v>83</v>
      </c>
      <c r="I5" s="14">
        <f t="shared" si="0"/>
        <v>199200</v>
      </c>
      <c r="J5" s="32" t="s">
        <v>192</v>
      </c>
    </row>
    <row r="6" spans="1:10" s="10" customFormat="1" ht="15" x14ac:dyDescent="0.3">
      <c r="A6" s="29" t="s">
        <v>18</v>
      </c>
      <c r="B6" s="14" t="s">
        <v>9</v>
      </c>
      <c r="C6" s="14" t="s">
        <v>77</v>
      </c>
      <c r="D6" s="14" t="s">
        <v>78</v>
      </c>
      <c r="E6" s="14" t="s">
        <v>16</v>
      </c>
      <c r="F6" s="14" t="s">
        <v>79</v>
      </c>
      <c r="G6" s="14">
        <v>2</v>
      </c>
      <c r="H6" s="14">
        <v>1</v>
      </c>
      <c r="I6" s="14">
        <f t="shared" si="0"/>
        <v>5564</v>
      </c>
      <c r="J6" s="32" t="s">
        <v>193</v>
      </c>
    </row>
    <row r="7" spans="1:10" s="10" customFormat="1" ht="39.6" customHeight="1" x14ac:dyDescent="0.3">
      <c r="A7" s="29" t="s">
        <v>22</v>
      </c>
      <c r="B7" s="14" t="s">
        <v>9</v>
      </c>
      <c r="C7" s="14" t="s">
        <v>80</v>
      </c>
      <c r="D7" s="14" t="s">
        <v>81</v>
      </c>
      <c r="E7" s="14" t="s">
        <v>16</v>
      </c>
      <c r="F7" s="14" t="s">
        <v>82</v>
      </c>
      <c r="G7" s="14">
        <v>6</v>
      </c>
      <c r="H7" s="14">
        <v>1</v>
      </c>
      <c r="I7" s="14">
        <f t="shared" si="0"/>
        <v>5550</v>
      </c>
      <c r="J7" s="32" t="s">
        <v>194</v>
      </c>
    </row>
    <row r="8" spans="1:10" s="11" customFormat="1" ht="21.95" customHeight="1" x14ac:dyDescent="0.3">
      <c r="A8" s="29" t="s">
        <v>26</v>
      </c>
      <c r="B8" s="14" t="s">
        <v>9</v>
      </c>
      <c r="C8" s="14" t="s">
        <v>27</v>
      </c>
      <c r="D8" s="14" t="s">
        <v>28</v>
      </c>
      <c r="E8" s="14" t="s">
        <v>16</v>
      </c>
      <c r="F8" s="14" t="s">
        <v>29</v>
      </c>
      <c r="G8" s="14">
        <v>1</v>
      </c>
      <c r="H8" s="14">
        <v>10</v>
      </c>
      <c r="I8" s="14">
        <f t="shared" si="0"/>
        <v>5780</v>
      </c>
      <c r="J8" s="33" t="s">
        <v>195</v>
      </c>
    </row>
    <row r="9" spans="1:10" s="11" customFormat="1" ht="27.95" customHeight="1" x14ac:dyDescent="0.3">
      <c r="A9" s="29" t="s">
        <v>30</v>
      </c>
      <c r="B9" s="14" t="s">
        <v>9</v>
      </c>
      <c r="C9" s="14" t="s">
        <v>14</v>
      </c>
      <c r="D9" s="14" t="s">
        <v>15</v>
      </c>
      <c r="E9" s="14" t="s">
        <v>16</v>
      </c>
      <c r="F9" s="14" t="s">
        <v>17</v>
      </c>
      <c r="G9" s="14">
        <v>2</v>
      </c>
      <c r="H9" s="14">
        <v>1</v>
      </c>
      <c r="I9" s="14">
        <f t="shared" si="0"/>
        <v>920</v>
      </c>
      <c r="J9" s="33" t="s">
        <v>196</v>
      </c>
    </row>
    <row r="10" spans="1:10" s="11" customFormat="1" ht="26.1" customHeight="1" x14ac:dyDescent="0.3">
      <c r="A10" s="29" t="s">
        <v>36</v>
      </c>
      <c r="B10" s="14" t="s">
        <v>9</v>
      </c>
      <c r="C10" s="14" t="s">
        <v>19</v>
      </c>
      <c r="D10" s="14" t="s">
        <v>20</v>
      </c>
      <c r="E10" s="14" t="s">
        <v>16</v>
      </c>
      <c r="F10" s="14" t="s">
        <v>21</v>
      </c>
      <c r="G10" s="14">
        <v>1</v>
      </c>
      <c r="H10" s="14">
        <v>10</v>
      </c>
      <c r="I10" s="14">
        <f t="shared" si="0"/>
        <v>2800</v>
      </c>
      <c r="J10" s="33" t="s">
        <v>197</v>
      </c>
    </row>
    <row r="11" spans="1:10" s="11" customFormat="1" ht="36" customHeight="1" x14ac:dyDescent="0.3">
      <c r="A11" s="29" t="s">
        <v>39</v>
      </c>
      <c r="B11" s="14" t="s">
        <v>9</v>
      </c>
      <c r="C11" s="14" t="s">
        <v>83</v>
      </c>
      <c r="D11" s="14" t="s">
        <v>84</v>
      </c>
      <c r="E11" s="14" t="s">
        <v>85</v>
      </c>
      <c r="F11" s="14" t="s">
        <v>86</v>
      </c>
      <c r="G11" s="14">
        <v>2</v>
      </c>
      <c r="H11" s="14">
        <v>1</v>
      </c>
      <c r="I11" s="14">
        <f t="shared" si="0"/>
        <v>592</v>
      </c>
      <c r="J11" s="33" t="s">
        <v>236</v>
      </c>
    </row>
    <row r="12" spans="1:10" s="11" customFormat="1" ht="30.95" customHeight="1" x14ac:dyDescent="0.3">
      <c r="A12" s="29" t="s">
        <v>41</v>
      </c>
      <c r="B12" s="14" t="s">
        <v>9</v>
      </c>
      <c r="C12" s="14" t="s">
        <v>87</v>
      </c>
      <c r="D12" s="14" t="s">
        <v>88</v>
      </c>
      <c r="E12" s="14" t="s">
        <v>85</v>
      </c>
      <c r="F12" s="14" t="s">
        <v>55</v>
      </c>
      <c r="G12" s="14">
        <v>1</v>
      </c>
      <c r="H12" s="14">
        <v>10</v>
      </c>
      <c r="I12" s="14">
        <f t="shared" si="0"/>
        <v>2890</v>
      </c>
      <c r="J12" s="33" t="s">
        <v>198</v>
      </c>
    </row>
    <row r="13" spans="1:10" s="10" customFormat="1" ht="63" customHeight="1" x14ac:dyDescent="0.35">
      <c r="A13" s="29" t="s">
        <v>44</v>
      </c>
      <c r="B13" s="14" t="s">
        <v>9</v>
      </c>
      <c r="C13" s="14" t="s">
        <v>89</v>
      </c>
      <c r="D13" s="14" t="s">
        <v>90</v>
      </c>
      <c r="E13" s="14" t="s">
        <v>12</v>
      </c>
      <c r="F13" s="14" t="s">
        <v>91</v>
      </c>
      <c r="G13" s="14">
        <v>10</v>
      </c>
      <c r="H13" s="14">
        <v>2</v>
      </c>
      <c r="I13" s="14">
        <f t="shared" si="0"/>
        <v>7300</v>
      </c>
      <c r="J13" s="36" t="s">
        <v>228</v>
      </c>
    </row>
    <row r="14" spans="1:10" s="10" customFormat="1" ht="49.9" customHeight="1" x14ac:dyDescent="0.35">
      <c r="A14" s="29" t="s">
        <v>47</v>
      </c>
      <c r="B14" s="14" t="s">
        <v>9</v>
      </c>
      <c r="C14" s="14" t="s">
        <v>92</v>
      </c>
      <c r="D14" s="14" t="s">
        <v>93</v>
      </c>
      <c r="E14" s="14" t="s">
        <v>12</v>
      </c>
      <c r="F14" s="14" t="s">
        <v>94</v>
      </c>
      <c r="G14" s="14">
        <v>9</v>
      </c>
      <c r="H14" s="14">
        <v>1</v>
      </c>
      <c r="I14" s="14">
        <f t="shared" si="0"/>
        <v>5670</v>
      </c>
      <c r="J14" s="37" t="s">
        <v>229</v>
      </c>
    </row>
    <row r="15" spans="1:10" s="10" customFormat="1" ht="15" x14ac:dyDescent="0.3">
      <c r="A15" s="29" t="s">
        <v>49</v>
      </c>
      <c r="B15" s="14" t="s">
        <v>58</v>
      </c>
      <c r="C15" s="14" t="s">
        <v>23</v>
      </c>
      <c r="D15" s="14" t="s">
        <v>24</v>
      </c>
      <c r="E15" s="14" t="s">
        <v>12</v>
      </c>
      <c r="F15" s="14" t="s">
        <v>25</v>
      </c>
      <c r="G15" s="14">
        <v>23</v>
      </c>
      <c r="H15" s="14">
        <v>1</v>
      </c>
      <c r="I15" s="14">
        <f t="shared" si="0"/>
        <v>11040</v>
      </c>
      <c r="J15" s="32" t="s">
        <v>199</v>
      </c>
    </row>
    <row r="16" spans="1:10" s="10" customFormat="1" ht="15" x14ac:dyDescent="0.3">
      <c r="A16" s="49" t="s">
        <v>50</v>
      </c>
      <c r="B16" s="50" t="s">
        <v>58</v>
      </c>
      <c r="C16" s="50" t="s">
        <v>95</v>
      </c>
      <c r="D16" s="50" t="s">
        <v>96</v>
      </c>
      <c r="E16" s="50" t="s">
        <v>48</v>
      </c>
      <c r="F16" s="50" t="s">
        <v>97</v>
      </c>
      <c r="G16" s="50">
        <v>1</v>
      </c>
      <c r="H16" s="50">
        <v>150</v>
      </c>
      <c r="I16" s="50">
        <f t="shared" si="0"/>
        <v>75000</v>
      </c>
      <c r="J16" s="32" t="s">
        <v>200</v>
      </c>
    </row>
    <row r="17" spans="1:10" s="10" customFormat="1" ht="30" x14ac:dyDescent="0.3">
      <c r="A17" s="64" t="s">
        <v>51</v>
      </c>
      <c r="B17" s="50" t="s">
        <v>58</v>
      </c>
      <c r="C17" s="50" t="s">
        <v>95</v>
      </c>
      <c r="D17" s="50" t="s">
        <v>96</v>
      </c>
      <c r="E17" s="50" t="s">
        <v>48</v>
      </c>
      <c r="F17" s="50" t="s">
        <v>98</v>
      </c>
      <c r="G17" s="50">
        <v>1</v>
      </c>
      <c r="H17" s="50">
        <v>40</v>
      </c>
      <c r="I17" s="50">
        <f t="shared" si="0"/>
        <v>80000</v>
      </c>
      <c r="J17" s="35" t="s">
        <v>223</v>
      </c>
    </row>
    <row r="18" spans="1:10" s="10" customFormat="1" ht="15" x14ac:dyDescent="0.3">
      <c r="A18" s="64"/>
      <c r="B18" s="50" t="s">
        <v>58</v>
      </c>
      <c r="C18" s="50" t="s">
        <v>95</v>
      </c>
      <c r="D18" s="50" t="s">
        <v>96</v>
      </c>
      <c r="E18" s="50" t="s">
        <v>48</v>
      </c>
      <c r="F18" s="50" t="s">
        <v>98</v>
      </c>
      <c r="G18" s="50">
        <v>1</v>
      </c>
      <c r="H18" s="50">
        <v>10</v>
      </c>
      <c r="I18" s="50">
        <f t="shared" si="0"/>
        <v>20000</v>
      </c>
      <c r="J18" s="32" t="s">
        <v>207</v>
      </c>
    </row>
    <row r="19" spans="1:10" s="10" customFormat="1" ht="30" x14ac:dyDescent="0.3">
      <c r="A19" s="49" t="s">
        <v>52</v>
      </c>
      <c r="B19" s="50" t="s">
        <v>58</v>
      </c>
      <c r="C19" s="50" t="s">
        <v>99</v>
      </c>
      <c r="D19" s="50" t="s">
        <v>100</v>
      </c>
      <c r="E19" s="50" t="s">
        <v>34</v>
      </c>
      <c r="F19" s="50" t="s">
        <v>101</v>
      </c>
      <c r="G19" s="50">
        <v>1400</v>
      </c>
      <c r="H19" s="50">
        <v>1</v>
      </c>
      <c r="I19" s="50">
        <f t="shared" si="0"/>
        <v>420000</v>
      </c>
      <c r="J19" s="48" t="s">
        <v>234</v>
      </c>
    </row>
    <row r="20" spans="1:10" s="10" customFormat="1" ht="15" x14ac:dyDescent="0.3">
      <c r="A20" s="49" t="s">
        <v>56</v>
      </c>
      <c r="B20" s="50" t="s">
        <v>58</v>
      </c>
      <c r="C20" s="50" t="s">
        <v>102</v>
      </c>
      <c r="D20" s="50" t="s">
        <v>103</v>
      </c>
      <c r="E20" s="50" t="s">
        <v>34</v>
      </c>
      <c r="F20" s="50" t="s">
        <v>101</v>
      </c>
      <c r="G20" s="50">
        <v>550</v>
      </c>
      <c r="H20" s="50">
        <v>1</v>
      </c>
      <c r="I20" s="50">
        <f t="shared" si="0"/>
        <v>165000</v>
      </c>
      <c r="J20" s="32" t="s">
        <v>233</v>
      </c>
    </row>
    <row r="21" spans="1:10" s="10" customFormat="1" ht="15" x14ac:dyDescent="0.3">
      <c r="A21" s="49" t="s">
        <v>57</v>
      </c>
      <c r="B21" s="50" t="s">
        <v>58</v>
      </c>
      <c r="C21" s="50" t="s">
        <v>104</v>
      </c>
      <c r="D21" s="50" t="s">
        <v>105</v>
      </c>
      <c r="E21" s="50" t="s">
        <v>12</v>
      </c>
      <c r="F21" s="50" t="s">
        <v>106</v>
      </c>
      <c r="G21" s="50">
        <v>3</v>
      </c>
      <c r="H21" s="50">
        <v>30</v>
      </c>
      <c r="I21" s="50">
        <f t="shared" si="0"/>
        <v>69120</v>
      </c>
      <c r="J21" s="32" t="s">
        <v>201</v>
      </c>
    </row>
    <row r="22" spans="1:10" s="10" customFormat="1" ht="15" x14ac:dyDescent="0.3">
      <c r="A22" s="29" t="s">
        <v>59</v>
      </c>
      <c r="B22" s="14" t="s">
        <v>58</v>
      </c>
      <c r="C22" s="14" t="s">
        <v>107</v>
      </c>
      <c r="D22" s="14" t="s">
        <v>108</v>
      </c>
      <c r="E22" s="14" t="s">
        <v>12</v>
      </c>
      <c r="F22" s="14" t="s">
        <v>109</v>
      </c>
      <c r="G22" s="14">
        <v>3</v>
      </c>
      <c r="H22" s="14">
        <v>30</v>
      </c>
      <c r="I22" s="14">
        <f t="shared" si="0"/>
        <v>49500</v>
      </c>
      <c r="J22" s="32" t="s">
        <v>208</v>
      </c>
    </row>
    <row r="23" spans="1:10" s="10" customFormat="1" ht="15" x14ac:dyDescent="0.3">
      <c r="A23" s="29" t="s">
        <v>61</v>
      </c>
      <c r="B23" s="14" t="s">
        <v>31</v>
      </c>
      <c r="C23" s="14" t="s">
        <v>226</v>
      </c>
      <c r="D23" s="14" t="s">
        <v>37</v>
      </c>
      <c r="E23" s="14" t="s">
        <v>10</v>
      </c>
      <c r="F23" s="14" t="s">
        <v>38</v>
      </c>
      <c r="G23" s="14">
        <v>1</v>
      </c>
      <c r="H23" s="14">
        <v>83</v>
      </c>
      <c r="I23" s="14">
        <f t="shared" si="0"/>
        <v>124500</v>
      </c>
      <c r="J23" s="32" t="s">
        <v>202</v>
      </c>
    </row>
    <row r="24" spans="1:10" s="13" customFormat="1" ht="224.25" customHeight="1" x14ac:dyDescent="0.2">
      <c r="A24" s="29" t="s">
        <v>64</v>
      </c>
      <c r="B24" s="14" t="s">
        <v>31</v>
      </c>
      <c r="C24" s="15" t="s">
        <v>53</v>
      </c>
      <c r="D24" s="15" t="s">
        <v>54</v>
      </c>
      <c r="E24" s="15" t="s">
        <v>34</v>
      </c>
      <c r="F24" s="15">
        <v>100</v>
      </c>
      <c r="G24" s="15">
        <v>760</v>
      </c>
      <c r="H24" s="14">
        <v>2</v>
      </c>
      <c r="I24" s="14">
        <f t="shared" si="0"/>
        <v>152000</v>
      </c>
      <c r="J24" s="42" t="s">
        <v>230</v>
      </c>
    </row>
    <row r="25" spans="1:10" s="13" customFormat="1" ht="101.1" customHeight="1" x14ac:dyDescent="0.2">
      <c r="A25" s="29" t="s">
        <v>67</v>
      </c>
      <c r="B25" s="14" t="s">
        <v>31</v>
      </c>
      <c r="C25" s="14" t="s">
        <v>32</v>
      </c>
      <c r="D25" s="14" t="s">
        <v>33</v>
      </c>
      <c r="E25" s="14" t="s">
        <v>34</v>
      </c>
      <c r="F25" s="14" t="s">
        <v>35</v>
      </c>
      <c r="G25" s="14">
        <v>30</v>
      </c>
      <c r="H25" s="14">
        <v>1</v>
      </c>
      <c r="I25" s="14">
        <f t="shared" si="0"/>
        <v>13020</v>
      </c>
      <c r="J25" s="42" t="s">
        <v>231</v>
      </c>
    </row>
    <row r="26" spans="1:10" s="10" customFormat="1" ht="29.25" customHeight="1" x14ac:dyDescent="0.3">
      <c r="A26" s="65" t="s">
        <v>110</v>
      </c>
      <c r="B26" s="14" t="s">
        <v>111</v>
      </c>
      <c r="C26" s="14" t="s">
        <v>112</v>
      </c>
      <c r="D26" s="14" t="s">
        <v>113</v>
      </c>
      <c r="E26" s="14" t="s">
        <v>114</v>
      </c>
      <c r="F26" s="14" t="s">
        <v>98</v>
      </c>
      <c r="G26" s="14">
        <v>5</v>
      </c>
      <c r="H26" s="14">
        <v>21</v>
      </c>
      <c r="I26" s="14">
        <f t="shared" si="0"/>
        <v>210000</v>
      </c>
      <c r="J26" s="32" t="s">
        <v>209</v>
      </c>
    </row>
    <row r="27" spans="1:10" s="10" customFormat="1" ht="29.25" customHeight="1" x14ac:dyDescent="0.3">
      <c r="A27" s="65"/>
      <c r="B27" s="14" t="s">
        <v>111</v>
      </c>
      <c r="C27" s="16" t="s">
        <v>115</v>
      </c>
      <c r="D27" s="16" t="s">
        <v>115</v>
      </c>
      <c r="E27" s="14" t="s">
        <v>114</v>
      </c>
      <c r="F27" s="14">
        <v>550</v>
      </c>
      <c r="G27" s="14">
        <v>5</v>
      </c>
      <c r="H27" s="14">
        <v>63</v>
      </c>
      <c r="I27" s="14">
        <f t="shared" si="0"/>
        <v>173250</v>
      </c>
      <c r="J27" s="32" t="s">
        <v>210</v>
      </c>
    </row>
    <row r="28" spans="1:10" s="10" customFormat="1" ht="29.25" customHeight="1" x14ac:dyDescent="0.3">
      <c r="A28" s="65"/>
      <c r="B28" s="14" t="s">
        <v>111</v>
      </c>
      <c r="C28" s="16" t="s">
        <v>116</v>
      </c>
      <c r="D28" s="16" t="s">
        <v>116</v>
      </c>
      <c r="E28" s="14" t="s">
        <v>114</v>
      </c>
      <c r="F28" s="14" t="s">
        <v>98</v>
      </c>
      <c r="G28" s="14">
        <v>55</v>
      </c>
      <c r="H28" s="14">
        <v>1</v>
      </c>
      <c r="I28" s="14">
        <f t="shared" si="0"/>
        <v>110000</v>
      </c>
      <c r="J28" s="32" t="s">
        <v>211</v>
      </c>
    </row>
    <row r="29" spans="1:10" s="10" customFormat="1" ht="29.25" customHeight="1" x14ac:dyDescent="0.3">
      <c r="A29" s="65"/>
      <c r="B29" s="14" t="s">
        <v>111</v>
      </c>
      <c r="C29" s="16" t="s">
        <v>115</v>
      </c>
      <c r="D29" s="16" t="s">
        <v>115</v>
      </c>
      <c r="E29" s="14" t="s">
        <v>114</v>
      </c>
      <c r="F29" s="14">
        <v>550</v>
      </c>
      <c r="G29" s="14">
        <v>85</v>
      </c>
      <c r="H29" s="14">
        <v>1</v>
      </c>
      <c r="I29" s="14">
        <f t="shared" si="0"/>
        <v>46750</v>
      </c>
      <c r="J29" s="32" t="s">
        <v>212</v>
      </c>
    </row>
    <row r="30" spans="1:10" s="41" customFormat="1" ht="29.25" customHeight="1" x14ac:dyDescent="0.3">
      <c r="A30" s="65"/>
      <c r="B30" s="38" t="s">
        <v>111</v>
      </c>
      <c r="C30" s="39" t="s">
        <v>117</v>
      </c>
      <c r="D30" s="39" t="s">
        <v>117</v>
      </c>
      <c r="E30" s="39" t="s">
        <v>118</v>
      </c>
      <c r="F30" s="38">
        <v>300</v>
      </c>
      <c r="G30" s="38">
        <v>150</v>
      </c>
      <c r="H30" s="38">
        <v>2</v>
      </c>
      <c r="I30" s="38">
        <f t="shared" si="0"/>
        <v>90000</v>
      </c>
      <c r="J30" s="51" t="s">
        <v>235</v>
      </c>
    </row>
    <row r="31" spans="1:10" s="10" customFormat="1" ht="15" x14ac:dyDescent="0.3">
      <c r="A31" s="65" t="s">
        <v>119</v>
      </c>
      <c r="B31" s="14" t="s">
        <v>120</v>
      </c>
      <c r="C31" s="14" t="s">
        <v>121</v>
      </c>
      <c r="D31" s="14" t="s">
        <v>122</v>
      </c>
      <c r="E31" s="14" t="s">
        <v>123</v>
      </c>
      <c r="F31" s="14" t="s">
        <v>101</v>
      </c>
      <c r="G31" s="14">
        <v>10</v>
      </c>
      <c r="H31" s="14">
        <v>39</v>
      </c>
      <c r="I31" s="14">
        <f t="shared" si="0"/>
        <v>117000</v>
      </c>
      <c r="J31" s="32" t="s">
        <v>213</v>
      </c>
    </row>
    <row r="32" spans="1:10" s="10" customFormat="1" ht="15" x14ac:dyDescent="0.3">
      <c r="A32" s="65"/>
      <c r="B32" s="14" t="s">
        <v>120</v>
      </c>
      <c r="C32" s="14" t="s">
        <v>121</v>
      </c>
      <c r="D32" s="14" t="s">
        <v>122</v>
      </c>
      <c r="E32" s="14" t="s">
        <v>123</v>
      </c>
      <c r="F32" s="14" t="s">
        <v>101</v>
      </c>
      <c r="G32" s="14">
        <v>80</v>
      </c>
      <c r="H32" s="14">
        <v>3</v>
      </c>
      <c r="I32" s="14">
        <f t="shared" si="0"/>
        <v>72000</v>
      </c>
      <c r="J32" s="32" t="s">
        <v>214</v>
      </c>
    </row>
    <row r="33" spans="1:10" s="10" customFormat="1" ht="15" x14ac:dyDescent="0.3">
      <c r="A33" s="65" t="s">
        <v>124</v>
      </c>
      <c r="B33" s="14" t="s">
        <v>125</v>
      </c>
      <c r="C33" s="14" t="s">
        <v>126</v>
      </c>
      <c r="D33" s="14" t="s">
        <v>127</v>
      </c>
      <c r="E33" s="14" t="s">
        <v>128</v>
      </c>
      <c r="F33" s="14">
        <v>800</v>
      </c>
      <c r="G33" s="14">
        <v>2</v>
      </c>
      <c r="H33" s="14">
        <v>4</v>
      </c>
      <c r="I33" s="14">
        <f t="shared" si="0"/>
        <v>6400</v>
      </c>
      <c r="J33" s="32" t="s">
        <v>215</v>
      </c>
    </row>
    <row r="34" spans="1:10" s="41" customFormat="1" ht="16.5" x14ac:dyDescent="0.35">
      <c r="A34" s="65"/>
      <c r="B34" s="38" t="s">
        <v>125</v>
      </c>
      <c r="C34" s="38" t="s">
        <v>126</v>
      </c>
      <c r="D34" s="38" t="s">
        <v>127</v>
      </c>
      <c r="E34" s="38" t="s">
        <v>128</v>
      </c>
      <c r="F34" s="38">
        <v>800</v>
      </c>
      <c r="G34" s="38">
        <v>67</v>
      </c>
      <c r="H34" s="38">
        <v>1</v>
      </c>
      <c r="I34" s="38">
        <f t="shared" si="0"/>
        <v>53600</v>
      </c>
      <c r="J34" s="45" t="s">
        <v>232</v>
      </c>
    </row>
    <row r="35" spans="1:10" s="41" customFormat="1" ht="15" x14ac:dyDescent="0.3">
      <c r="A35" s="43" t="s">
        <v>129</v>
      </c>
      <c r="B35" s="38" t="s">
        <v>9</v>
      </c>
      <c r="C35" s="38" t="s">
        <v>130</v>
      </c>
      <c r="D35" s="38" t="s">
        <v>131</v>
      </c>
      <c r="E35" s="38" t="s">
        <v>16</v>
      </c>
      <c r="F35" s="38" t="s">
        <v>132</v>
      </c>
      <c r="G35" s="38">
        <v>1000</v>
      </c>
      <c r="H35" s="38">
        <v>30</v>
      </c>
      <c r="I35" s="38">
        <f>F35*G35*H35</f>
        <v>9000</v>
      </c>
      <c r="J35" s="40" t="s">
        <v>203</v>
      </c>
    </row>
    <row r="36" spans="1:10" s="41" customFormat="1" ht="15" x14ac:dyDescent="0.3">
      <c r="A36" s="44" t="s">
        <v>133</v>
      </c>
      <c r="B36" s="38" t="s">
        <v>9</v>
      </c>
      <c r="C36" s="38" t="s">
        <v>130</v>
      </c>
      <c r="D36" s="38" t="s">
        <v>134</v>
      </c>
      <c r="E36" s="38" t="s">
        <v>16</v>
      </c>
      <c r="F36" s="38" t="s">
        <v>135</v>
      </c>
      <c r="G36" s="38">
        <v>1000</v>
      </c>
      <c r="H36" s="38">
        <v>30</v>
      </c>
      <c r="I36" s="38">
        <f t="shared" si="0"/>
        <v>45000</v>
      </c>
      <c r="J36" s="40" t="s">
        <v>216</v>
      </c>
    </row>
    <row r="37" spans="1:10" s="41" customFormat="1" ht="15" x14ac:dyDescent="0.3">
      <c r="A37" s="44" t="s">
        <v>136</v>
      </c>
      <c r="B37" s="38" t="s">
        <v>9</v>
      </c>
      <c r="C37" s="38" t="s">
        <v>137</v>
      </c>
      <c r="D37" s="39" t="s">
        <v>138</v>
      </c>
      <c r="E37" s="38" t="s">
        <v>12</v>
      </c>
      <c r="F37" s="38" t="s">
        <v>139</v>
      </c>
      <c r="G37" s="38">
        <v>60</v>
      </c>
      <c r="H37" s="38">
        <v>30</v>
      </c>
      <c r="I37" s="38">
        <f t="shared" si="0"/>
        <v>108000</v>
      </c>
      <c r="J37" s="46" t="s">
        <v>204</v>
      </c>
    </row>
    <row r="38" spans="1:10" s="10" customFormat="1" ht="15" x14ac:dyDescent="0.3">
      <c r="A38" s="65" t="s">
        <v>140</v>
      </c>
      <c r="B38" s="14" t="s">
        <v>31</v>
      </c>
      <c r="C38" s="14" t="s">
        <v>141</v>
      </c>
      <c r="D38" s="14" t="s">
        <v>142</v>
      </c>
      <c r="E38" s="14" t="s">
        <v>143</v>
      </c>
      <c r="F38" s="14" t="s">
        <v>40</v>
      </c>
      <c r="G38" s="14">
        <v>1</v>
      </c>
      <c r="H38" s="14">
        <v>10</v>
      </c>
      <c r="I38" s="14">
        <f t="shared" si="0"/>
        <v>10000</v>
      </c>
      <c r="J38" s="32" t="s">
        <v>217</v>
      </c>
    </row>
    <row r="39" spans="1:10" s="10" customFormat="1" ht="15" x14ac:dyDescent="0.3">
      <c r="A39" s="65"/>
      <c r="B39" s="14" t="s">
        <v>31</v>
      </c>
      <c r="C39" s="14" t="s">
        <v>141</v>
      </c>
      <c r="D39" s="14" t="s">
        <v>142</v>
      </c>
      <c r="E39" s="14" t="s">
        <v>143</v>
      </c>
      <c r="F39" s="14" t="s">
        <v>40</v>
      </c>
      <c r="G39" s="14">
        <v>1</v>
      </c>
      <c r="H39" s="14">
        <v>20</v>
      </c>
      <c r="I39" s="14">
        <f t="shared" si="0"/>
        <v>20000</v>
      </c>
      <c r="J39" s="32" t="s">
        <v>218</v>
      </c>
    </row>
    <row r="40" spans="1:10" s="10" customFormat="1" ht="15" x14ac:dyDescent="0.3">
      <c r="A40" s="29" t="s">
        <v>144</v>
      </c>
      <c r="B40" s="14" t="s">
        <v>9</v>
      </c>
      <c r="C40" s="14" t="s">
        <v>145</v>
      </c>
      <c r="D40" s="14" t="s">
        <v>146</v>
      </c>
      <c r="E40" s="14" t="s">
        <v>147</v>
      </c>
      <c r="F40" s="47" t="s">
        <v>148</v>
      </c>
      <c r="G40" s="47">
        <v>1</v>
      </c>
      <c r="H40" s="47">
        <v>1450</v>
      </c>
      <c r="I40" s="47">
        <f t="shared" si="0"/>
        <v>464000</v>
      </c>
      <c r="J40" s="32" t="s">
        <v>205</v>
      </c>
    </row>
    <row r="41" spans="1:10" s="10" customFormat="1" ht="99" x14ac:dyDescent="0.35">
      <c r="A41" s="29" t="s">
        <v>149</v>
      </c>
      <c r="B41" s="14" t="s">
        <v>31</v>
      </c>
      <c r="C41" s="14" t="s">
        <v>150</v>
      </c>
      <c r="D41" s="14" t="s">
        <v>151</v>
      </c>
      <c r="E41" s="14" t="s">
        <v>34</v>
      </c>
      <c r="F41" s="14" t="s">
        <v>152</v>
      </c>
      <c r="G41" s="14">
        <v>770</v>
      </c>
      <c r="H41" s="14">
        <v>3</v>
      </c>
      <c r="I41" s="14">
        <f t="shared" si="0"/>
        <v>221760</v>
      </c>
      <c r="J41" s="36" t="s">
        <v>227</v>
      </c>
    </row>
    <row r="42" spans="1:10" s="10" customFormat="1" ht="15" x14ac:dyDescent="0.3">
      <c r="A42" s="29" t="s">
        <v>153</v>
      </c>
      <c r="B42" s="14" t="s">
        <v>154</v>
      </c>
      <c r="C42" s="14" t="s">
        <v>155</v>
      </c>
      <c r="D42" s="14" t="s">
        <v>156</v>
      </c>
      <c r="E42" s="14" t="s">
        <v>10</v>
      </c>
      <c r="F42" s="14" t="s">
        <v>157</v>
      </c>
      <c r="G42" s="14">
        <v>1</v>
      </c>
      <c r="H42" s="14">
        <v>2</v>
      </c>
      <c r="I42" s="14">
        <f t="shared" si="0"/>
        <v>14000</v>
      </c>
      <c r="J42" s="32" t="s">
        <v>219</v>
      </c>
    </row>
    <row r="43" spans="1:10" s="10" customFormat="1" ht="15" x14ac:dyDescent="0.3">
      <c r="A43" s="29" t="s">
        <v>158</v>
      </c>
      <c r="B43" s="14" t="s">
        <v>9</v>
      </c>
      <c r="C43" s="14" t="s">
        <v>159</v>
      </c>
      <c r="D43" s="14" t="s">
        <v>160</v>
      </c>
      <c r="E43" s="14" t="s">
        <v>85</v>
      </c>
      <c r="F43" s="14" t="s">
        <v>161</v>
      </c>
      <c r="G43" s="14">
        <v>2</v>
      </c>
      <c r="H43" s="14">
        <v>20</v>
      </c>
      <c r="I43" s="14">
        <f t="shared" si="0"/>
        <v>4000</v>
      </c>
      <c r="J43" s="32" t="s">
        <v>220</v>
      </c>
    </row>
    <row r="44" spans="1:10" s="10" customFormat="1" ht="15" x14ac:dyDescent="0.3">
      <c r="A44" s="29" t="s">
        <v>162</v>
      </c>
      <c r="B44" s="14" t="s">
        <v>9</v>
      </c>
      <c r="C44" s="14" t="s">
        <v>163</v>
      </c>
      <c r="D44" s="14" t="s">
        <v>164</v>
      </c>
      <c r="E44" s="14" t="s">
        <v>165</v>
      </c>
      <c r="F44" s="14" t="s">
        <v>166</v>
      </c>
      <c r="G44" s="14">
        <v>2</v>
      </c>
      <c r="H44" s="14">
        <v>20</v>
      </c>
      <c r="I44" s="14">
        <f t="shared" si="0"/>
        <v>8000</v>
      </c>
      <c r="J44" s="32" t="s">
        <v>221</v>
      </c>
    </row>
    <row r="45" spans="1:10" s="10" customFormat="1" ht="15" x14ac:dyDescent="0.3">
      <c r="A45" s="29" t="s">
        <v>167</v>
      </c>
      <c r="B45" s="14" t="s">
        <v>9</v>
      </c>
      <c r="C45" s="14" t="s">
        <v>168</v>
      </c>
      <c r="D45" s="14" t="s">
        <v>169</v>
      </c>
      <c r="E45" s="14" t="s">
        <v>170</v>
      </c>
      <c r="F45" s="14" t="s">
        <v>38</v>
      </c>
      <c r="G45" s="14">
        <v>1</v>
      </c>
      <c r="H45" s="14">
        <v>10</v>
      </c>
      <c r="I45" s="14">
        <f t="shared" si="0"/>
        <v>15000</v>
      </c>
      <c r="J45" s="32" t="s">
        <v>206</v>
      </c>
    </row>
    <row r="46" spans="1:10" s="10" customFormat="1" ht="15" x14ac:dyDescent="0.3">
      <c r="A46" s="29" t="s">
        <v>171</v>
      </c>
      <c r="B46" s="14" t="s">
        <v>125</v>
      </c>
      <c r="C46" s="14" t="s">
        <v>126</v>
      </c>
      <c r="D46" s="14" t="s">
        <v>127</v>
      </c>
      <c r="E46" s="14" t="s">
        <v>128</v>
      </c>
      <c r="F46" s="14" t="s">
        <v>76</v>
      </c>
      <c r="G46" s="14">
        <v>5</v>
      </c>
      <c r="H46" s="14">
        <v>50</v>
      </c>
      <c r="I46" s="14">
        <f t="shared" si="0"/>
        <v>200000</v>
      </c>
      <c r="J46" s="34" t="s">
        <v>222</v>
      </c>
    </row>
    <row r="47" spans="1:10" ht="49.5" x14ac:dyDescent="0.2">
      <c r="A47" s="1" t="s">
        <v>59</v>
      </c>
      <c r="B47" s="2" t="s">
        <v>60</v>
      </c>
      <c r="C47" s="63" t="s">
        <v>71</v>
      </c>
      <c r="D47" s="63"/>
      <c r="E47" s="63"/>
      <c r="F47" s="63"/>
      <c r="G47" s="63"/>
      <c r="H47" s="63"/>
      <c r="I47" s="4">
        <f>SUM(I3:I46)</f>
        <v>3612406</v>
      </c>
    </row>
    <row r="48" spans="1:10" ht="33" x14ac:dyDescent="0.2">
      <c r="A48" s="3" t="s">
        <v>61</v>
      </c>
      <c r="B48" s="9" t="s">
        <v>62</v>
      </c>
      <c r="C48" s="57" t="s">
        <v>63</v>
      </c>
      <c r="D48" s="57"/>
      <c r="E48" s="9"/>
      <c r="F48" s="58">
        <v>0.03</v>
      </c>
      <c r="G48" s="59"/>
      <c r="H48" s="59"/>
      <c r="I48" s="5">
        <f>(I3+I4+I5+I6+I7+I8+I9+I10+I11+I12+I13+I14+I15+I16+I17+I18+I19+I20+I21+I22+I35+I36+I37+I40+I43+I44+I45)*F48</f>
        <v>59343.78</v>
      </c>
    </row>
    <row r="49" spans="1:9" ht="33" x14ac:dyDescent="0.2">
      <c r="A49" s="3" t="s">
        <v>61</v>
      </c>
      <c r="B49" s="9" t="s">
        <v>62</v>
      </c>
      <c r="C49" s="57" t="s">
        <v>188</v>
      </c>
      <c r="D49" s="57"/>
      <c r="E49" s="9"/>
      <c r="F49" s="58">
        <v>0.06</v>
      </c>
      <c r="G49" s="59"/>
      <c r="H49" s="59"/>
      <c r="I49" s="5">
        <f>(I26+I27+I28+I29+I30+I31+I32+I33+I34+I42+I46)*F49</f>
        <v>65580</v>
      </c>
    </row>
    <row r="50" spans="1:9" ht="16.5" x14ac:dyDescent="0.2">
      <c r="A50" s="3" t="s">
        <v>64</v>
      </c>
      <c r="B50" s="9" t="s">
        <v>65</v>
      </c>
      <c r="C50" s="57" t="s">
        <v>66</v>
      </c>
      <c r="D50" s="57"/>
      <c r="E50" s="9"/>
      <c r="F50" s="58">
        <v>0.06</v>
      </c>
      <c r="G50" s="59"/>
      <c r="H50" s="59"/>
      <c r="I50" s="5">
        <f>(I47+I49+I48)*F50</f>
        <v>224239.78679999997</v>
      </c>
    </row>
    <row r="51" spans="1:9" ht="16.5" x14ac:dyDescent="0.2">
      <c r="A51" s="3" t="s">
        <v>67</v>
      </c>
      <c r="B51" s="52" t="s">
        <v>68</v>
      </c>
      <c r="C51" s="53"/>
      <c r="D51" s="53"/>
      <c r="E51" s="53"/>
      <c r="F51" s="53"/>
      <c r="G51" s="53"/>
      <c r="H51" s="54"/>
      <c r="I51" s="6">
        <f>I48+I49+I50</f>
        <v>349163.56679999997</v>
      </c>
    </row>
    <row r="52" spans="1:9" ht="17.25" thickBot="1" x14ac:dyDescent="0.25">
      <c r="A52" s="55" t="s">
        <v>69</v>
      </c>
      <c r="B52" s="56"/>
      <c r="C52" s="56"/>
      <c r="D52" s="56"/>
      <c r="E52" s="56"/>
      <c r="F52" s="56"/>
      <c r="G52" s="56"/>
      <c r="H52" s="56"/>
      <c r="I52" s="7">
        <f>I47+I51</f>
        <v>3961569.5668000001</v>
      </c>
    </row>
  </sheetData>
  <mergeCells count="16">
    <mergeCell ref="A1:I1"/>
    <mergeCell ref="C2:D2"/>
    <mergeCell ref="C47:H47"/>
    <mergeCell ref="A17:A18"/>
    <mergeCell ref="A26:A30"/>
    <mergeCell ref="A31:A32"/>
    <mergeCell ref="A33:A34"/>
    <mergeCell ref="A38:A39"/>
    <mergeCell ref="C48:D48"/>
    <mergeCell ref="F48:H48"/>
    <mergeCell ref="C49:D49"/>
    <mergeCell ref="F49:H49"/>
    <mergeCell ref="B51:H51"/>
    <mergeCell ref="A52:H52"/>
    <mergeCell ref="C50:D50"/>
    <mergeCell ref="F50:H50"/>
  </mergeCells>
  <phoneticPr fontId="2" type="noConversion"/>
  <conditionalFormatting sqref="A1 A2:C2 A47:C48 E48:F48 B51 I47:I48 E2:I2 E50:F50 B50:C50 I50:I52 A50:A52">
    <cfRule type="expression" dxfId="21" priority="68">
      <formula>IF(#REF!="I. 不含第四方的项目",1,)</formula>
    </cfRule>
  </conditionalFormatting>
  <conditionalFormatting sqref="B50:C50 E50:F50">
    <cfRule type="expression" dxfId="20" priority="67">
      <formula>IF(#REF!="III.含第四方的项目，HCO为增值税纳税人可开具增值税专用发票（有HCO税费而第四方税费为零）",1,)</formula>
    </cfRule>
  </conditionalFormatting>
  <conditionalFormatting sqref="I50">
    <cfRule type="expression" dxfId="19" priority="64">
      <formula>IF(#REF!="III.含第四方的项目，HCO为增值税纳税人可开具增值税专用发票（有HCO税费而第四方税费为零）",1,)</formula>
    </cfRule>
  </conditionalFormatting>
  <conditionalFormatting sqref="I18:I26 I36 A19:H26 A13:H16 B18:H18 A31:I31 A33:I33 A37:I38 A40:I46 B32:H32 A35:H36 B39:H39">
    <cfRule type="expression" dxfId="18" priority="59">
      <formula>IF($H$5="I. 不含第四方的项目",1,)</formula>
    </cfRule>
  </conditionalFormatting>
  <conditionalFormatting sqref="I13:I16">
    <cfRule type="expression" dxfId="17" priority="58">
      <formula>IF($H$5="I. 不含第四方的项目",1,)</formula>
    </cfRule>
  </conditionalFormatting>
  <conditionalFormatting sqref="A3:I12">
    <cfRule type="expression" dxfId="16" priority="60">
      <formula>IF($H$5="I. 不含第四方的项目",1,)</formula>
    </cfRule>
  </conditionalFormatting>
  <conditionalFormatting sqref="I17">
    <cfRule type="expression" dxfId="15" priority="56">
      <formula>IF($H$5="I. 不含第四方的项目",1,)</formula>
    </cfRule>
  </conditionalFormatting>
  <conditionalFormatting sqref="A17:H17">
    <cfRule type="expression" dxfId="14" priority="57">
      <formula>IF($H$5="I. 不含第四方的项目",1,)</formula>
    </cfRule>
  </conditionalFormatting>
  <conditionalFormatting sqref="I30">
    <cfRule type="expression" dxfId="13" priority="54">
      <formula>IF($H$5="I. 不含第四方的项目",1,)</formula>
    </cfRule>
  </conditionalFormatting>
  <conditionalFormatting sqref="B30:H30">
    <cfRule type="expression" dxfId="12" priority="55">
      <formula>IF($H$5="I. 不含第四方的项目",1,)</formula>
    </cfRule>
  </conditionalFormatting>
  <conditionalFormatting sqref="I28">
    <cfRule type="expression" dxfId="11" priority="52">
      <formula>IF($H$5="I. 不含第四方的项目",1,)</formula>
    </cfRule>
  </conditionalFormatting>
  <conditionalFormatting sqref="B28:H28">
    <cfRule type="expression" dxfId="10" priority="53">
      <formula>IF($H$5="I. 不含第四方的项目",1,)</formula>
    </cfRule>
  </conditionalFormatting>
  <conditionalFormatting sqref="I32">
    <cfRule type="expression" dxfId="9" priority="50">
      <formula>IF($H$5="I. 不含第四方的项目",1,)</formula>
    </cfRule>
  </conditionalFormatting>
  <conditionalFormatting sqref="I34">
    <cfRule type="expression" dxfId="8" priority="48">
      <formula>IF($H$5="I. 不含第四方的项目",1,)</formula>
    </cfRule>
  </conditionalFormatting>
  <conditionalFormatting sqref="B34:H34">
    <cfRule type="expression" dxfId="7" priority="49">
      <formula>IF($H$5="I. 不含第四方的项目",1,)</formula>
    </cfRule>
  </conditionalFormatting>
  <conditionalFormatting sqref="I35">
    <cfRule type="expression" dxfId="6" priority="42">
      <formula>IF($H$5="I. 不含第四方的项目",1,)</formula>
    </cfRule>
  </conditionalFormatting>
  <conditionalFormatting sqref="I39">
    <cfRule type="expression" dxfId="5" priority="40">
      <formula>IF($H$5="I. 不含第四方的项目",1,)</formula>
    </cfRule>
  </conditionalFormatting>
  <conditionalFormatting sqref="I27">
    <cfRule type="expression" dxfId="4" priority="38">
      <formula>IF($H$5="I. 不含第四方的项目",1,)</formula>
    </cfRule>
  </conditionalFormatting>
  <conditionalFormatting sqref="B27:H27">
    <cfRule type="expression" dxfId="3" priority="39">
      <formula>IF($H$5="I. 不含第四方的项目",1,)</formula>
    </cfRule>
  </conditionalFormatting>
  <conditionalFormatting sqref="I29">
    <cfRule type="expression" dxfId="2" priority="36">
      <formula>IF($H$5="I. 不含第四方的项目",1,)</formula>
    </cfRule>
  </conditionalFormatting>
  <conditionalFormatting sqref="B29:H29">
    <cfRule type="expression" dxfId="1" priority="37">
      <formula>IF($H$5="I. 不含第四方的项目",1,)</formula>
    </cfRule>
  </conditionalFormatting>
  <conditionalFormatting sqref="A49:C49 E49:F49 I49">
    <cfRule type="expression" dxfId="0" priority="13">
      <formula>IF(#REF!="I. 不含第四方的项目",1,)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7"/>
  <sheetViews>
    <sheetView workbookViewId="0">
      <pane xSplit="2" ySplit="1" topLeftCell="C50" activePane="bottomRight" state="frozen"/>
      <selection pane="topRight" activeCell="C1" sqref="C1"/>
      <selection pane="bottomLeft" activeCell="A2" sqref="A2"/>
      <selection pane="bottomRight" activeCell="B64" sqref="B64"/>
    </sheetView>
  </sheetViews>
  <sheetFormatPr defaultRowHeight="14.25" x14ac:dyDescent="0.2"/>
  <cols>
    <col min="1" max="1" width="9" style="12"/>
    <col min="2" max="2" width="37.5" style="24" customWidth="1"/>
    <col min="3" max="7" width="9" style="19"/>
  </cols>
  <sheetData>
    <row r="1" spans="1:7" s="19" customFormat="1" x14ac:dyDescent="0.2">
      <c r="A1" s="17" t="s">
        <v>173</v>
      </c>
      <c r="B1" s="17" t="s">
        <v>174</v>
      </c>
      <c r="C1" s="18" t="s">
        <v>175</v>
      </c>
      <c r="D1" s="18" t="s">
        <v>115</v>
      </c>
      <c r="E1" s="18" t="s">
        <v>176</v>
      </c>
      <c r="F1" s="18" t="s">
        <v>177</v>
      </c>
      <c r="G1" s="18" t="s">
        <v>178</v>
      </c>
    </row>
    <row r="2" spans="1:7" x14ac:dyDescent="0.2">
      <c r="A2" s="66">
        <v>45014</v>
      </c>
      <c r="B2" s="68" t="s">
        <v>179</v>
      </c>
      <c r="C2" s="20"/>
      <c r="D2" s="20"/>
      <c r="E2" s="20"/>
      <c r="F2" s="20">
        <v>33</v>
      </c>
      <c r="G2" s="20"/>
    </row>
    <row r="3" spans="1:7" x14ac:dyDescent="0.2">
      <c r="A3" s="70"/>
      <c r="B3" s="69"/>
      <c r="C3" s="20"/>
      <c r="D3" s="20"/>
      <c r="E3" s="20"/>
      <c r="F3" s="20"/>
      <c r="G3" s="20"/>
    </row>
    <row r="4" spans="1:7" x14ac:dyDescent="0.2">
      <c r="A4" s="71"/>
      <c r="B4" s="72"/>
      <c r="C4" s="20"/>
      <c r="D4" s="20"/>
      <c r="E4" s="20"/>
      <c r="F4" s="20"/>
      <c r="G4" s="20"/>
    </row>
    <row r="5" spans="1:7" x14ac:dyDescent="0.2">
      <c r="A5" s="66">
        <v>45016</v>
      </c>
      <c r="B5" s="68" t="s">
        <v>180</v>
      </c>
      <c r="C5" s="20">
        <v>1180</v>
      </c>
      <c r="D5" s="20"/>
      <c r="E5" s="20"/>
      <c r="F5" s="20"/>
      <c r="G5" s="20"/>
    </row>
    <row r="6" spans="1:7" x14ac:dyDescent="0.2">
      <c r="A6" s="70"/>
      <c r="B6" s="69"/>
      <c r="C6" s="20"/>
      <c r="D6" s="20">
        <v>463</v>
      </c>
      <c r="E6" s="20"/>
      <c r="F6" s="20"/>
      <c r="G6" s="20"/>
    </row>
    <row r="7" spans="1:7" x14ac:dyDescent="0.2">
      <c r="A7" s="70"/>
      <c r="B7" s="69"/>
      <c r="C7" s="20"/>
      <c r="D7" s="20">
        <v>356</v>
      </c>
      <c r="E7" s="20"/>
      <c r="F7" s="20"/>
      <c r="G7" s="20"/>
    </row>
    <row r="8" spans="1:7" x14ac:dyDescent="0.2">
      <c r="A8" s="70"/>
      <c r="B8" s="69"/>
      <c r="C8" s="20"/>
      <c r="D8" s="20">
        <v>138.5</v>
      </c>
      <c r="E8" s="20"/>
      <c r="F8" s="20"/>
      <c r="G8" s="20"/>
    </row>
    <row r="9" spans="1:7" x14ac:dyDescent="0.2">
      <c r="A9" s="70"/>
      <c r="B9" s="69"/>
      <c r="C9" s="20">
        <v>792</v>
      </c>
      <c r="D9" s="20"/>
      <c r="E9" s="20"/>
      <c r="F9" s="20"/>
      <c r="G9" s="20"/>
    </row>
    <row r="10" spans="1:7" x14ac:dyDescent="0.2">
      <c r="A10" s="70"/>
      <c r="B10" s="69"/>
      <c r="C10" s="20">
        <v>2280</v>
      </c>
      <c r="D10" s="20"/>
      <c r="E10" s="20"/>
      <c r="F10" s="20"/>
      <c r="G10" s="20"/>
    </row>
    <row r="11" spans="1:7" x14ac:dyDescent="0.2">
      <c r="A11" s="70"/>
      <c r="B11" s="69"/>
      <c r="C11" s="20">
        <v>1325</v>
      </c>
      <c r="D11" s="20"/>
      <c r="E11" s="20"/>
      <c r="F11" s="20"/>
      <c r="G11" s="20"/>
    </row>
    <row r="12" spans="1:7" x14ac:dyDescent="0.2">
      <c r="A12" s="70"/>
      <c r="B12" s="69"/>
      <c r="C12" s="20">
        <v>990</v>
      </c>
      <c r="D12" s="20"/>
      <c r="E12" s="20"/>
      <c r="F12" s="20"/>
      <c r="G12" s="20"/>
    </row>
    <row r="13" spans="1:7" x14ac:dyDescent="0.2">
      <c r="A13" s="70"/>
      <c r="B13" s="69"/>
      <c r="C13" s="20"/>
      <c r="D13" s="20">
        <v>199</v>
      </c>
      <c r="E13" s="20"/>
      <c r="F13" s="20"/>
      <c r="G13" s="20"/>
    </row>
    <row r="14" spans="1:7" x14ac:dyDescent="0.2">
      <c r="A14" s="71"/>
      <c r="B14" s="72"/>
      <c r="C14" s="20">
        <v>2578</v>
      </c>
      <c r="D14" s="20"/>
      <c r="E14" s="20"/>
      <c r="F14" s="20"/>
      <c r="G14" s="20"/>
    </row>
    <row r="15" spans="1:7" x14ac:dyDescent="0.2">
      <c r="A15" s="66">
        <v>45019</v>
      </c>
      <c r="B15" s="68" t="s">
        <v>181</v>
      </c>
      <c r="C15" s="20">
        <v>990</v>
      </c>
      <c r="D15" s="20"/>
      <c r="E15" s="20"/>
      <c r="F15" s="20"/>
      <c r="G15" s="20"/>
    </row>
    <row r="16" spans="1:7" x14ac:dyDescent="0.2">
      <c r="A16" s="70"/>
      <c r="B16" s="69"/>
      <c r="C16" s="20"/>
      <c r="D16" s="20">
        <v>335.5</v>
      </c>
      <c r="E16" s="20"/>
      <c r="F16" s="20"/>
      <c r="G16" s="20"/>
    </row>
    <row r="17" spans="1:7" x14ac:dyDescent="0.2">
      <c r="A17" s="70"/>
      <c r="B17" s="69"/>
      <c r="C17" s="20"/>
      <c r="D17" s="20">
        <v>229.5</v>
      </c>
      <c r="E17" s="20"/>
      <c r="F17" s="20"/>
      <c r="G17" s="20"/>
    </row>
    <row r="18" spans="1:7" x14ac:dyDescent="0.2">
      <c r="A18" s="70"/>
      <c r="B18" s="69"/>
      <c r="C18" s="20"/>
      <c r="D18" s="20">
        <v>210</v>
      </c>
      <c r="E18" s="20"/>
      <c r="F18" s="20"/>
      <c r="G18" s="20"/>
    </row>
    <row r="19" spans="1:7" x14ac:dyDescent="0.2">
      <c r="A19" s="70"/>
      <c r="B19" s="69"/>
      <c r="C19" s="20"/>
      <c r="D19" s="20">
        <v>356</v>
      </c>
      <c r="E19" s="20"/>
      <c r="F19" s="20"/>
      <c r="G19" s="20"/>
    </row>
    <row r="20" spans="1:7" x14ac:dyDescent="0.2">
      <c r="A20" s="70"/>
      <c r="B20" s="69"/>
      <c r="C20" s="20"/>
      <c r="D20" s="20">
        <v>64</v>
      </c>
      <c r="E20" s="20"/>
      <c r="F20" s="20"/>
      <c r="G20" s="20"/>
    </row>
    <row r="21" spans="1:7" x14ac:dyDescent="0.2">
      <c r="A21" s="70"/>
      <c r="B21" s="69"/>
      <c r="C21" s="20"/>
      <c r="D21" s="20">
        <v>534</v>
      </c>
      <c r="E21" s="20"/>
      <c r="F21" s="20"/>
      <c r="G21" s="20"/>
    </row>
    <row r="22" spans="1:7" x14ac:dyDescent="0.2">
      <c r="A22" s="70"/>
      <c r="B22" s="69"/>
      <c r="C22" s="20"/>
      <c r="D22" s="20">
        <v>326.5</v>
      </c>
      <c r="E22" s="20"/>
      <c r="F22" s="20"/>
      <c r="G22" s="20"/>
    </row>
    <row r="23" spans="1:7" x14ac:dyDescent="0.2">
      <c r="A23" s="70"/>
      <c r="B23" s="69"/>
      <c r="C23" s="20"/>
      <c r="D23" s="20">
        <v>534</v>
      </c>
      <c r="E23" s="20"/>
      <c r="F23" s="20"/>
      <c r="G23" s="20"/>
    </row>
    <row r="24" spans="1:7" x14ac:dyDescent="0.2">
      <c r="A24" s="67"/>
      <c r="B24" s="69"/>
      <c r="C24" s="20"/>
      <c r="D24" s="20"/>
      <c r="E24" s="20">
        <v>468</v>
      </c>
      <c r="F24" s="20"/>
      <c r="G24" s="20"/>
    </row>
    <row r="25" spans="1:7" x14ac:dyDescent="0.2">
      <c r="A25" s="67"/>
      <c r="B25" s="69"/>
      <c r="C25" s="20"/>
      <c r="D25" s="20"/>
      <c r="E25" s="20">
        <v>349</v>
      </c>
      <c r="F25" s="20"/>
      <c r="G25" s="20"/>
    </row>
    <row r="26" spans="1:7" x14ac:dyDescent="0.2">
      <c r="A26" s="67"/>
      <c r="B26" s="69"/>
      <c r="C26" s="20"/>
      <c r="D26" s="20">
        <v>195.5</v>
      </c>
      <c r="E26" s="20"/>
      <c r="F26" s="20"/>
      <c r="G26" s="20"/>
    </row>
    <row r="27" spans="1:7" x14ac:dyDescent="0.2">
      <c r="A27" s="67"/>
      <c r="B27" s="69"/>
      <c r="C27" s="20"/>
      <c r="D27" s="20">
        <v>197</v>
      </c>
      <c r="E27" s="20"/>
      <c r="F27" s="20"/>
      <c r="G27" s="20"/>
    </row>
    <row r="28" spans="1:7" x14ac:dyDescent="0.2">
      <c r="A28" s="67"/>
      <c r="B28" s="69"/>
      <c r="C28" s="20"/>
      <c r="D28" s="20"/>
      <c r="E28" s="20"/>
      <c r="F28" s="20"/>
      <c r="G28" s="20">
        <v>75.44</v>
      </c>
    </row>
    <row r="29" spans="1:7" x14ac:dyDescent="0.2">
      <c r="A29" s="73"/>
      <c r="B29" s="72"/>
      <c r="C29" s="20"/>
      <c r="D29" s="20"/>
      <c r="E29" s="20"/>
      <c r="F29" s="20"/>
      <c r="G29" s="20">
        <v>353.35</v>
      </c>
    </row>
    <row r="30" spans="1:7" x14ac:dyDescent="0.2">
      <c r="A30" s="66">
        <v>45030</v>
      </c>
      <c r="B30" s="68" t="s">
        <v>182</v>
      </c>
      <c r="C30" s="20">
        <v>1070</v>
      </c>
      <c r="D30" s="20"/>
      <c r="E30" s="20"/>
      <c r="F30" s="20"/>
      <c r="G30" s="20"/>
    </row>
    <row r="31" spans="1:7" x14ac:dyDescent="0.2">
      <c r="A31" s="70"/>
      <c r="B31" s="69"/>
      <c r="C31" s="20">
        <v>1070</v>
      </c>
      <c r="D31" s="20"/>
      <c r="E31" s="20"/>
      <c r="F31" s="20"/>
      <c r="G31" s="20"/>
    </row>
    <row r="32" spans="1:7" x14ac:dyDescent="0.2">
      <c r="A32" s="70"/>
      <c r="B32" s="69"/>
      <c r="C32" s="20">
        <v>1070</v>
      </c>
      <c r="D32" s="20"/>
      <c r="E32" s="20"/>
      <c r="F32" s="20"/>
      <c r="G32" s="20"/>
    </row>
    <row r="33" spans="1:10" x14ac:dyDescent="0.2">
      <c r="A33" s="70"/>
      <c r="B33" s="69"/>
      <c r="C33" s="20">
        <v>1070</v>
      </c>
      <c r="D33" s="20"/>
      <c r="E33" s="20"/>
      <c r="F33" s="20"/>
      <c r="G33" s="20"/>
      <c r="J33" s="21"/>
    </row>
    <row r="34" spans="1:10" x14ac:dyDescent="0.2">
      <c r="A34" s="70"/>
      <c r="B34" s="69"/>
      <c r="C34" s="20">
        <v>2260</v>
      </c>
      <c r="D34" s="20"/>
      <c r="E34" s="20"/>
      <c r="F34" s="20"/>
      <c r="G34" s="20"/>
    </row>
    <row r="35" spans="1:10" x14ac:dyDescent="0.2">
      <c r="A35" s="70"/>
      <c r="B35" s="69"/>
      <c r="C35" s="20">
        <v>1564</v>
      </c>
      <c r="D35" s="20"/>
      <c r="E35" s="20"/>
      <c r="F35" s="20"/>
      <c r="G35" s="20"/>
    </row>
    <row r="36" spans="1:10" x14ac:dyDescent="0.2">
      <c r="A36" s="70"/>
      <c r="B36" s="69"/>
      <c r="C36" s="20">
        <v>1564</v>
      </c>
      <c r="D36" s="20"/>
      <c r="E36" s="20"/>
      <c r="F36" s="20"/>
      <c r="G36" s="20"/>
    </row>
    <row r="37" spans="1:10" x14ac:dyDescent="0.2">
      <c r="A37" s="70"/>
      <c r="B37" s="69"/>
      <c r="C37" s="20">
        <v>940</v>
      </c>
      <c r="D37" s="20"/>
      <c r="E37" s="20"/>
      <c r="F37" s="20"/>
      <c r="G37" s="20"/>
    </row>
    <row r="38" spans="1:10" x14ac:dyDescent="0.2">
      <c r="A38" s="70"/>
      <c r="B38" s="69"/>
      <c r="C38" s="20">
        <v>34</v>
      </c>
      <c r="D38" s="20"/>
      <c r="E38" s="20"/>
      <c r="F38" s="20"/>
      <c r="G38" s="20"/>
    </row>
    <row r="39" spans="1:10" x14ac:dyDescent="0.2">
      <c r="A39" s="71"/>
      <c r="B39" s="72"/>
      <c r="C39" s="20">
        <v>20</v>
      </c>
      <c r="D39" s="20"/>
      <c r="E39" s="20"/>
      <c r="F39" s="20"/>
      <c r="G39" s="20"/>
    </row>
    <row r="40" spans="1:10" x14ac:dyDescent="0.2">
      <c r="A40" s="66">
        <v>45041</v>
      </c>
      <c r="B40" s="68" t="s">
        <v>183</v>
      </c>
      <c r="C40" s="20"/>
      <c r="D40" s="20"/>
      <c r="E40" s="20">
        <v>334</v>
      </c>
      <c r="F40" s="20"/>
      <c r="G40" s="20"/>
    </row>
    <row r="41" spans="1:10" x14ac:dyDescent="0.2">
      <c r="A41" s="71"/>
      <c r="B41" s="72"/>
      <c r="C41" s="20"/>
      <c r="D41" s="20">
        <v>1187</v>
      </c>
      <c r="E41" s="20"/>
      <c r="F41" s="20"/>
      <c r="G41" s="20"/>
    </row>
    <row r="42" spans="1:10" x14ac:dyDescent="0.2">
      <c r="A42" s="66">
        <v>45066</v>
      </c>
      <c r="B42" s="68" t="s">
        <v>184</v>
      </c>
      <c r="C42" s="20"/>
      <c r="D42" s="20"/>
      <c r="E42" s="20"/>
      <c r="F42" s="20">
        <v>124</v>
      </c>
      <c r="G42" s="20"/>
    </row>
    <row r="43" spans="1:10" x14ac:dyDescent="0.2">
      <c r="A43" s="70"/>
      <c r="B43" s="69"/>
      <c r="C43" s="20">
        <v>1500</v>
      </c>
      <c r="D43" s="20"/>
      <c r="E43" s="20"/>
      <c r="F43" s="20"/>
      <c r="G43" s="20"/>
    </row>
    <row r="44" spans="1:10" x14ac:dyDescent="0.2">
      <c r="A44" s="70"/>
      <c r="B44" s="69"/>
      <c r="C44" s="20">
        <v>1360</v>
      </c>
      <c r="D44" s="20"/>
      <c r="E44" s="20"/>
      <c r="F44" s="20"/>
      <c r="G44" s="20"/>
    </row>
    <row r="45" spans="1:10" x14ac:dyDescent="0.2">
      <c r="A45" s="70"/>
      <c r="B45" s="69"/>
      <c r="C45" s="20">
        <v>272</v>
      </c>
      <c r="D45" s="20"/>
      <c r="E45" s="20"/>
      <c r="F45" s="20"/>
      <c r="G45" s="20"/>
    </row>
    <row r="46" spans="1:10" x14ac:dyDescent="0.2">
      <c r="A46" s="70"/>
      <c r="B46" s="69"/>
      <c r="C46" s="20">
        <v>1560</v>
      </c>
      <c r="D46" s="20"/>
      <c r="E46" s="20"/>
      <c r="F46" s="20"/>
      <c r="G46" s="20"/>
    </row>
    <row r="47" spans="1:10" x14ac:dyDescent="0.2">
      <c r="A47" s="70"/>
      <c r="B47" s="69"/>
      <c r="C47" s="20">
        <v>970</v>
      </c>
      <c r="D47" s="20"/>
      <c r="E47" s="20"/>
      <c r="F47" s="20"/>
      <c r="G47" s="20"/>
    </row>
    <row r="48" spans="1:10" x14ac:dyDescent="0.2">
      <c r="A48" s="70"/>
      <c r="B48" s="69"/>
      <c r="C48" s="20">
        <v>1340</v>
      </c>
      <c r="D48" s="20"/>
      <c r="E48" s="20"/>
      <c r="F48" s="20"/>
      <c r="G48" s="20"/>
    </row>
    <row r="49" spans="1:9" x14ac:dyDescent="0.2">
      <c r="A49" s="70"/>
      <c r="B49" s="69"/>
      <c r="C49" s="20">
        <v>1430</v>
      </c>
      <c r="D49" s="20"/>
      <c r="E49" s="20"/>
      <c r="F49" s="20"/>
      <c r="G49" s="20"/>
    </row>
    <row r="50" spans="1:9" x14ac:dyDescent="0.2">
      <c r="A50" s="70"/>
      <c r="B50" s="69"/>
      <c r="C50" s="20">
        <v>80</v>
      </c>
      <c r="D50" s="20"/>
      <c r="E50" s="20"/>
      <c r="F50" s="20"/>
      <c r="G50" s="20"/>
    </row>
    <row r="51" spans="1:9" x14ac:dyDescent="0.2">
      <c r="A51" s="70"/>
      <c r="B51" s="69"/>
      <c r="C51" s="20">
        <v>40</v>
      </c>
      <c r="D51" s="20"/>
      <c r="E51" s="20"/>
      <c r="F51" s="20"/>
      <c r="G51" s="20"/>
    </row>
    <row r="52" spans="1:9" x14ac:dyDescent="0.2">
      <c r="A52" s="70"/>
      <c r="B52" s="69"/>
      <c r="C52" s="20"/>
      <c r="D52" s="20">
        <v>665.5</v>
      </c>
      <c r="E52" s="20"/>
      <c r="F52" s="20"/>
      <c r="G52" s="20"/>
    </row>
    <row r="53" spans="1:9" x14ac:dyDescent="0.2">
      <c r="A53" s="70"/>
      <c r="B53" s="69"/>
      <c r="C53" s="20"/>
      <c r="D53" s="20"/>
      <c r="E53" s="20"/>
      <c r="F53" s="20"/>
      <c r="G53" s="20"/>
    </row>
    <row r="54" spans="1:9" x14ac:dyDescent="0.2">
      <c r="A54" s="71"/>
      <c r="B54" s="72"/>
      <c r="C54" s="20"/>
      <c r="D54" s="20"/>
      <c r="E54" s="20">
        <v>1350</v>
      </c>
      <c r="F54" s="20"/>
      <c r="G54" s="20"/>
    </row>
    <row r="55" spans="1:9" x14ac:dyDescent="0.2">
      <c r="A55" s="22">
        <v>45070</v>
      </c>
      <c r="B55" s="23" t="s">
        <v>185</v>
      </c>
      <c r="C55" s="20"/>
      <c r="D55" s="20"/>
      <c r="E55" s="20"/>
      <c r="F55" s="20"/>
      <c r="G55" s="20">
        <v>19.21</v>
      </c>
    </row>
    <row r="56" spans="1:9" x14ac:dyDescent="0.2">
      <c r="A56" s="22">
        <v>45090</v>
      </c>
      <c r="B56" s="23" t="s">
        <v>186</v>
      </c>
      <c r="C56" s="20"/>
      <c r="D56" s="20"/>
      <c r="E56" s="20"/>
      <c r="F56" s="20">
        <v>83</v>
      </c>
      <c r="G56" s="20">
        <v>123.91</v>
      </c>
    </row>
    <row r="57" spans="1:9" x14ac:dyDescent="0.2">
      <c r="A57" s="22">
        <v>45143</v>
      </c>
      <c r="B57" s="23" t="s">
        <v>224</v>
      </c>
      <c r="C57" s="20">
        <v>15065</v>
      </c>
      <c r="D57" s="20">
        <v>3473</v>
      </c>
      <c r="E57" s="20">
        <v>3936</v>
      </c>
      <c r="F57" s="20"/>
      <c r="G57" s="20">
        <v>62.56</v>
      </c>
    </row>
    <row r="58" spans="1:9" x14ac:dyDescent="0.2">
      <c r="A58" s="22"/>
      <c r="B58" s="23"/>
      <c r="C58" s="20"/>
      <c r="D58" s="20"/>
      <c r="E58" s="20"/>
      <c r="F58" s="20"/>
      <c r="G58" s="20"/>
    </row>
    <row r="59" spans="1:9" x14ac:dyDescent="0.2">
      <c r="A59" s="22"/>
      <c r="B59" s="23"/>
      <c r="C59" s="20"/>
      <c r="D59" s="20"/>
      <c r="E59" s="20"/>
      <c r="F59" s="20"/>
      <c r="G59" s="20"/>
    </row>
    <row r="60" spans="1:9" x14ac:dyDescent="0.2">
      <c r="A60" s="14"/>
      <c r="B60" s="23"/>
      <c r="C60" s="20"/>
      <c r="D60" s="20"/>
      <c r="E60" s="20"/>
      <c r="F60" s="20"/>
      <c r="G60" s="20"/>
    </row>
    <row r="61" spans="1:9" x14ac:dyDescent="0.2">
      <c r="A61" s="14"/>
      <c r="B61" s="23"/>
      <c r="C61" s="20"/>
      <c r="D61" s="20"/>
      <c r="E61" s="20"/>
      <c r="F61" s="20"/>
      <c r="G61" s="20"/>
    </row>
    <row r="62" spans="1:9" x14ac:dyDescent="0.2">
      <c r="A62" s="12" t="s">
        <v>187</v>
      </c>
      <c r="C62" s="19">
        <f>SUM(C2:C61)</f>
        <v>44414</v>
      </c>
      <c r="D62" s="19">
        <f>SUM(D2:D61)</f>
        <v>9464</v>
      </c>
      <c r="E62" s="19">
        <f>SUM(E2:E61)</f>
        <v>6437</v>
      </c>
      <c r="F62" s="19">
        <f>SUM(F2:F61)</f>
        <v>240</v>
      </c>
      <c r="G62" s="19">
        <f>SUM(G2:G61)</f>
        <v>634.47</v>
      </c>
      <c r="H62" s="30" t="s">
        <v>70</v>
      </c>
      <c r="I62" s="31">
        <f>SUM(C62:G66)</f>
        <v>285892.58999999997</v>
      </c>
    </row>
    <row r="63" spans="1:9" x14ac:dyDescent="0.2">
      <c r="H63" s="30"/>
      <c r="I63" s="31"/>
    </row>
    <row r="64" spans="1:9" x14ac:dyDescent="0.2">
      <c r="A64" s="17" t="s">
        <v>173</v>
      </c>
      <c r="B64" s="17" t="s">
        <v>174</v>
      </c>
      <c r="C64" s="18" t="s">
        <v>175</v>
      </c>
      <c r="D64" s="18" t="s">
        <v>115</v>
      </c>
      <c r="E64" s="18" t="s">
        <v>176</v>
      </c>
      <c r="F64" s="18" t="s">
        <v>177</v>
      </c>
      <c r="G64" s="18" t="s">
        <v>178</v>
      </c>
      <c r="H64" s="30"/>
      <c r="I64" s="31"/>
    </row>
    <row r="65" spans="1:7" x14ac:dyDescent="0.2">
      <c r="A65" s="22">
        <v>45125</v>
      </c>
      <c r="B65" s="23" t="s">
        <v>189</v>
      </c>
      <c r="C65" s="20">
        <v>111738.5</v>
      </c>
      <c r="D65" s="20">
        <v>17333</v>
      </c>
      <c r="E65" s="20">
        <v>24322</v>
      </c>
      <c r="F65" s="20">
        <v>20800</v>
      </c>
      <c r="G65" s="20">
        <v>39583</v>
      </c>
    </row>
    <row r="66" spans="1:7" x14ac:dyDescent="0.2">
      <c r="A66" s="14"/>
      <c r="B66" s="23"/>
      <c r="C66" s="20">
        <v>3736.5</v>
      </c>
      <c r="D66" s="20"/>
      <c r="E66" s="20"/>
      <c r="F66" s="20">
        <v>4930.5</v>
      </c>
      <c r="G66" s="20">
        <v>2259.62</v>
      </c>
    </row>
    <row r="67" spans="1:7" x14ac:dyDescent="0.2">
      <c r="A67" s="12" t="s">
        <v>190</v>
      </c>
      <c r="C67" s="19">
        <f>SUM(C65:C66)</f>
        <v>115475</v>
      </c>
      <c r="D67" s="19">
        <f>SUM(D65:D66)</f>
        <v>17333</v>
      </c>
      <c r="E67" s="19">
        <f>SUM(E65:E66)</f>
        <v>24322</v>
      </c>
      <c r="F67" s="19">
        <f>SUM(F65:F66)</f>
        <v>25730.5</v>
      </c>
      <c r="G67" s="19">
        <f>SUM(G65:G66)</f>
        <v>41842.620000000003</v>
      </c>
    </row>
  </sheetData>
  <mergeCells count="12">
    <mergeCell ref="A30:A39"/>
    <mergeCell ref="B30:B39"/>
    <mergeCell ref="A40:A41"/>
    <mergeCell ref="B40:B41"/>
    <mergeCell ref="A42:A54"/>
    <mergeCell ref="B42:B54"/>
    <mergeCell ref="A2:A4"/>
    <mergeCell ref="B2:B4"/>
    <mergeCell ref="A5:A14"/>
    <mergeCell ref="B5:B14"/>
    <mergeCell ref="A15:A29"/>
    <mergeCell ref="B15:B2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差旅明细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UBSB013高华欣 Joyce Gao</cp:lastModifiedBy>
  <dcterms:created xsi:type="dcterms:W3CDTF">2015-06-05T18:19:34Z</dcterms:created>
  <dcterms:modified xsi:type="dcterms:W3CDTF">2023-12-29T02:05:39Z</dcterms:modified>
</cp:coreProperties>
</file>