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CC71" lockStructure="1"/>
  <bookViews>
    <workbookView windowWidth="28800" windowHeight="1128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44525"/>
</workbook>
</file>

<file path=xl/sharedStrings.xml><?xml version="1.0" encoding="utf-8"?>
<sst xmlns="http://schemas.openxmlformats.org/spreadsheetml/2006/main" count="1766" uniqueCount="1047">
  <si>
    <t>强生标准报价模板</t>
  </si>
  <si>
    <t>项目名称：</t>
  </si>
  <si>
    <t>倒刺线SFX竞品对照表操作视频制作</t>
  </si>
  <si>
    <t>SRF &amp; 商品代码：</t>
  </si>
  <si>
    <t>交货日期：</t>
  </si>
  <si>
    <t>供应商名称：</t>
  </si>
  <si>
    <t>上海麦田公共关系咨询有限公司</t>
  </si>
  <si>
    <t>强生项目负责人：</t>
  </si>
  <si>
    <t>闫敏</t>
  </si>
  <si>
    <t>供应商联系人：</t>
  </si>
  <si>
    <t>邬嘉豪</t>
  </si>
  <si>
    <t>强生负责人邮箱：</t>
  </si>
  <si>
    <t>myan16@its.jnj.com</t>
  </si>
  <si>
    <t>供应商联系人邮箱：</t>
  </si>
  <si>
    <t>hugh.wu@ubs-cn.com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</si>
  <si>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</si>
  <si>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</si>
  <si>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</si>
  <si>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</si>
  <si>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</si>
  <si>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</si>
  <si>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</si>
  <si>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</si>
  <si>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</si>
  <si>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</si>
  <si>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</si>
  <si>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</si>
  <si>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</si>
  <si>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优惠价格(税后)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</si>
  <si>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</si>
  <si>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</si>
  <si>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</si>
  <si>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</si>
  <si>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</si>
  <si>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</si>
  <si>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</si>
  <si>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</si>
  <si>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</si>
  <si>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</si>
  <si>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</si>
  <si>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</si>
  <si>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</si>
  <si>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</si>
  <si>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</si>
  <si>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</si>
  <si>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</si>
  <si>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</si>
  <si>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</si>
  <si>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</si>
  <si>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</si>
  <si>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</si>
  <si>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</si>
  <si>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</si>
  <si>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</si>
  <si>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</si>
  <si>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</si>
  <si>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</si>
  <si>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</si>
  <si>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</si>
  <si>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</si>
  <si>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</si>
  <si>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</si>
  <si>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</si>
  <si>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</si>
  <si>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</si>
  <si>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</si>
  <si>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</si>
  <si>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</si>
  <si>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</si>
  <si>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</si>
  <si>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</si>
  <si>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</si>
  <si>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</si>
  <si>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</si>
  <si>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</si>
  <si>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</si>
  <si>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</si>
  <si>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</si>
  <si>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</si>
  <si>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</si>
  <si>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</si>
  <si>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</si>
  <si>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</si>
  <si>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</si>
  <si>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</si>
  <si>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</si>
  <si>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</si>
  <si>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</si>
  <si>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</si>
  <si>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</si>
  <si>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</si>
  <si>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</si>
  <si>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</si>
  <si>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</si>
  <si>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</si>
  <si>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</si>
  <si>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</si>
  <si>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</si>
  <si>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</si>
  <si>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</si>
  <si>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</si>
  <si>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</si>
  <si>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</si>
  <si>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</si>
  <si>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</si>
  <si>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</si>
  <si>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</si>
  <si>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</si>
  <si>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</si>
  <si>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</si>
  <si>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</si>
  <si>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</si>
  <si>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</si>
  <si>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</si>
  <si>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</si>
  <si>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</si>
  <si>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</si>
  <si>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</si>
  <si>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</si>
  <si>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</si>
  <si>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</si>
  <si>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</si>
  <si>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</si>
  <si>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</si>
  <si>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</si>
  <si>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</si>
  <si>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</si>
  <si>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</si>
  <si>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</si>
  <si>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</si>
  <si>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</si>
  <si>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</si>
  <si>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</si>
  <si>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</si>
  <si>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</si>
  <si>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</si>
  <si>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</si>
  <si>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</si>
  <si>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</si>
  <si>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</si>
  <si>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</si>
  <si>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</si>
  <si>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</si>
  <si>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</si>
  <si>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</si>
  <si>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</si>
  <si>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</si>
  <si>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</si>
  <si>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</si>
  <si>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</si>
  <si>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</si>
  <si>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</si>
  <si>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</si>
  <si>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</si>
  <si>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</si>
  <si>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</si>
  <si>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</si>
  <si>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</si>
  <si>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</si>
  <si>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</si>
  <si>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</si>
  <si>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</si>
  <si>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</si>
  <si>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</si>
  <si>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</si>
  <si>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</si>
  <si>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</si>
  <si>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</si>
  <si>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</si>
  <si>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</si>
  <si>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</si>
  <si>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</si>
  <si>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</si>
  <si>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</si>
  <si>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</si>
  <si>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</si>
  <si>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</si>
  <si>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</si>
  <si>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</si>
  <si>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</si>
  <si>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</si>
  <si>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</si>
  <si>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</si>
  <si>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</si>
  <si>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</si>
  <si>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</si>
  <si>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</si>
  <si>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</si>
  <si>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</si>
  <si>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</si>
  <si>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</si>
  <si>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</si>
  <si>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</si>
  <si>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</si>
  <si>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</si>
  <si>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</si>
  <si>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</si>
  <si>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</si>
  <si>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</si>
  <si>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</si>
  <si>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</si>
  <si>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</si>
  <si>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</si>
  <si>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</si>
  <si>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</si>
  <si>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</si>
  <si>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</si>
  <si>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</si>
  <si>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</si>
  <si>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</si>
  <si>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</si>
  <si>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</si>
  <si>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</si>
  <si>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</si>
  <si>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</si>
  <si>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</si>
  <si>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</si>
  <si>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</si>
  <si>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</si>
  <si>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</si>
  <si>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</si>
  <si>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</si>
  <si>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</si>
  <si>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</si>
  <si>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charset val="134"/>
      </rPr>
      <t>专用铜版纸157g</t>
    </r>
  </si>
  <si>
    <r>
      <rPr>
        <sz val="10"/>
        <rFont val="宋体"/>
        <charset val="134"/>
      </rPr>
      <t>专用铜版纸200g</t>
    </r>
  </si>
  <si>
    <r>
      <rPr>
        <sz val="10"/>
        <rFont val="宋体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</si>
  <si>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</si>
  <si>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</si>
  <si>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</si>
  <si>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</si>
  <si>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</si>
  <si>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</si>
  <si>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</si>
  <si>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</si>
  <si>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</si>
  <si>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</si>
  <si>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</si>
  <si>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</si>
  <si>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</si>
  <si>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</si>
  <si>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</si>
  <si>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</si>
  <si>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</si>
  <si>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</si>
  <si>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</si>
  <si>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</si>
  <si>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</si>
  <si>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</si>
  <si>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</si>
  <si>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</si>
  <si>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</si>
  <si>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</si>
  <si>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</si>
  <si>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</si>
  <si>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</si>
  <si>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</si>
  <si>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</si>
  <si>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</si>
  <si>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</si>
  <si>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</si>
  <si>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</si>
  <si>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</si>
  <si>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</si>
  <si>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</si>
  <si>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</si>
  <si>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</si>
  <si>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</si>
  <si>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</si>
  <si>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</si>
  <si>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</si>
  <si>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</si>
  <si>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</si>
  <si>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</si>
  <si>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</si>
  <si>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</si>
  <si>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</si>
  <si>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</si>
  <si>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</si>
  <si>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</si>
  <si>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</si>
  <si>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</si>
  <si>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</si>
  <si>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</si>
  <si>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</si>
  <si>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</si>
  <si>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</si>
  <si>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</si>
  <si>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</si>
  <si>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</si>
  <si>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</si>
  <si>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</si>
  <si>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</si>
  <si>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</si>
  <si>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</si>
  <si>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</si>
  <si>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</si>
  <si>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</si>
  <si>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</si>
  <si>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</si>
  <si>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</si>
  <si>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</si>
  <si>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</si>
  <si>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</si>
  <si>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</si>
  <si>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</si>
  <si>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</si>
  <si>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</si>
  <si>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</si>
  <si>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</si>
  <si>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</si>
  <si>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</si>
  <si>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</si>
  <si>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</si>
  <si>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</si>
  <si>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</si>
  <si>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</si>
  <si>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</si>
  <si>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</si>
  <si>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</si>
  <si>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</si>
  <si>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</si>
  <si>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</si>
  <si>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</si>
  <si>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</si>
  <si>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</si>
  <si>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</si>
  <si>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</si>
  <si>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</si>
  <si>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</si>
  <si>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</si>
  <si>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</si>
  <si>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</si>
  <si>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</si>
  <si>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</si>
  <si>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</si>
  <si>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</si>
  <si>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</si>
  <si>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</si>
  <si>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</si>
  <si>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</si>
  <si>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</si>
  <si>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</si>
  <si>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</si>
  <si>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</si>
  <si>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</si>
  <si>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</si>
  <si>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</si>
  <si>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</si>
  <si>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</si>
  <si>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</si>
  <si>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</si>
  <si>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</si>
  <si>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</si>
  <si>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</si>
  <si>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</si>
  <si>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</si>
  <si>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</si>
  <si>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</si>
  <si>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</si>
  <si>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</si>
  <si>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</si>
  <si>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</si>
  <si>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</si>
  <si>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</si>
  <si>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</si>
  <si>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</si>
  <si>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</si>
  <si>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</si>
  <si>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</si>
  <si>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</si>
  <si>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</si>
  <si>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</si>
  <si>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</si>
  <si>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</si>
  <si>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</si>
  <si>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</si>
  <si>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</si>
  <si>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</si>
  <si>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</si>
  <si>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</si>
  <si>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</si>
  <si>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</si>
  <si>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</si>
  <si>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</si>
  <si>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</si>
  <si>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</si>
  <si>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</si>
  <si>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</si>
  <si>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</si>
  <si>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</si>
  <si>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</si>
  <si>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</si>
  <si>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</si>
  <si>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</si>
  <si>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</si>
  <si>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</si>
  <si>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</si>
  <si>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</si>
  <si>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</si>
  <si>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</si>
  <si>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</si>
  <si>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</si>
  <si>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</si>
  <si>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</si>
  <si>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</si>
  <si>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</si>
  <si>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</si>
  <si>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</si>
  <si>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</si>
  <si>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</si>
  <si>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</si>
  <si>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</si>
  <si>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</si>
  <si>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</si>
  <si>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</si>
  <si>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</si>
  <si>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</si>
  <si>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</si>
  <si>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</si>
  <si>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</si>
  <si>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</si>
  <si>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</si>
  <si>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</si>
  <si>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</si>
  <si>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</si>
  <si>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</si>
  <si>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</si>
  <si>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</si>
  <si>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</si>
  <si>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</si>
  <si>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</si>
  <si>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</si>
  <si>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</si>
  <si>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</si>
  <si>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</si>
  <si>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</si>
  <si>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</si>
  <si>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</si>
  <si>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</si>
  <si>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</si>
  <si>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</si>
  <si>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</si>
  <si>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</si>
  <si>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</si>
  <si>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charset val="134"/>
      </rPr>
      <t>时基矫正器</t>
    </r>
  </si>
  <si>
    <t>PROFA-310 TBC (NTSC)</t>
  </si>
  <si>
    <r>
      <rPr>
        <sz val="10"/>
        <color indexed="8"/>
        <rFont val="宋体"/>
        <charset val="134"/>
      </rPr>
      <t>滤波器</t>
    </r>
  </si>
  <si>
    <t>RGB</t>
  </si>
  <si>
    <r>
      <rPr>
        <sz val="10"/>
        <color indexed="8"/>
        <rFont val="宋体"/>
        <charset val="134"/>
      </rPr>
      <t>制式转换器</t>
    </r>
  </si>
  <si>
    <t>NTSC/PAL System Convertor</t>
  </si>
  <si>
    <r>
      <rPr>
        <sz val="10"/>
        <color indexed="8"/>
        <rFont val="宋体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</si>
  <si>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</si>
  <si>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</si>
  <si>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</si>
  <si>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</si>
  <si>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</si>
  <si>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</si>
  <si>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</si>
  <si>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</si>
  <si>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charset val="134"/>
      </rPr>
      <t>4</t>
    </r>
    <r>
      <rPr>
        <sz val="10"/>
        <color indexed="8"/>
        <rFont val="宋体"/>
        <charset val="134"/>
      </rPr>
      <t>路切换器</t>
    </r>
  </si>
  <si>
    <t>KRAMER  VP-23  Switcher   切换器（4路）</t>
  </si>
  <si>
    <r>
      <rPr>
        <sz val="10"/>
        <color indexed="8"/>
        <rFont val="宋体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</si>
  <si>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</si>
  <si>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</si>
  <si>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</si>
  <si>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charset val="134"/>
      </rPr>
      <t>光纤系统</t>
    </r>
  </si>
  <si>
    <t xml:space="preserve"> CIS optic fiber Syestem</t>
  </si>
  <si>
    <r>
      <rPr>
        <sz val="10"/>
        <color indexed="8"/>
        <rFont val="宋体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</si>
  <si>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</si>
  <si>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</si>
  <si>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</si>
  <si>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</si>
  <si>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</si>
  <si>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</si>
  <si>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</si>
  <si>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</si>
  <si>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</si>
  <si>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</si>
  <si>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</si>
  <si>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charset val="134"/>
      </rPr>
      <t>分配器</t>
    </r>
  </si>
  <si>
    <r>
      <rPr>
        <sz val="10"/>
        <color indexed="8"/>
        <rFont val="宋体"/>
        <charset val="134"/>
      </rPr>
      <t>过滤器</t>
    </r>
  </si>
  <si>
    <r>
      <rPr>
        <sz val="10"/>
        <color indexed="8"/>
        <rFont val="宋体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</si>
  <si>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</si>
  <si>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</si>
  <si>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</si>
  <si>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</si>
  <si>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</si>
  <si>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</si>
  <si>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</si>
  <si>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</si>
  <si>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</si>
  <si>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charset val="134"/>
      </rPr>
      <t>互动投影</t>
    </r>
  </si>
  <si>
    <r>
      <rPr>
        <sz val="10"/>
        <color theme="1"/>
        <rFont val="宋体"/>
        <charset val="134"/>
      </rPr>
      <t>3D</t>
    </r>
    <r>
      <rPr>
        <sz val="10"/>
        <color indexed="8"/>
        <rFont val="宋体"/>
        <charset val="134"/>
      </rPr>
      <t>增强</t>
    </r>
  </si>
  <si>
    <r>
      <rPr>
        <sz val="10"/>
        <color indexed="8"/>
        <rFont val="宋体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</si>
  <si>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</si>
  <si>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</si>
  <si>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</si>
  <si>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</si>
  <si>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</si>
  <si>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</si>
  <si>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</si>
  <si>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</si>
  <si>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</si>
  <si>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</si>
  <si>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</si>
  <si>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</si>
  <si>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</si>
  <si>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</si>
  <si>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</si>
  <si>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</si>
  <si>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</si>
  <si>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</si>
  <si>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</si>
  <si>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</si>
  <si>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</si>
  <si>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</si>
  <si>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</si>
  <si>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</si>
  <si>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</si>
  <si>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</si>
  <si>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</si>
  <si>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</si>
  <si>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</si>
  <si>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</si>
  <si>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</si>
  <si>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</si>
  <si>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</si>
  <si>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</si>
  <si>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</si>
  <si>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</si>
  <si>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</si>
  <si>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</si>
  <si>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</si>
  <si>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</si>
  <si>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</si>
  <si>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</si>
  <si>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</si>
  <si>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</si>
  <si>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</si>
  <si>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</si>
  <si>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</si>
  <si>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</si>
  <si>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</si>
  <si>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</si>
  <si>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</si>
  <si>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</si>
  <si>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</si>
  <si>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</si>
  <si>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</si>
  <si>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</si>
  <si>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</si>
  <si>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</si>
  <si>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</si>
  <si>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</si>
  <si>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</si>
  <si>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</si>
  <si>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</si>
  <si>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</si>
  <si>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</si>
  <si>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</si>
  <si>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</si>
  <si>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</si>
  <si>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</si>
  <si>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</si>
  <si>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</si>
  <si>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</si>
  <si>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</si>
  <si>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</si>
  <si>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</si>
  <si>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</si>
  <si>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</si>
  <si>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</si>
  <si>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</si>
  <si>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</si>
  <si>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</si>
  <si>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</si>
  <si>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</si>
  <si>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</si>
  <si>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</si>
  <si>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</si>
  <si>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</si>
  <si>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</si>
  <si>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</si>
  <si>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</si>
  <si>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</si>
  <si>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</si>
  <si>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</si>
  <si>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</si>
  <si>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</si>
  <si>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</si>
  <si>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</si>
  <si>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</si>
  <si>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</si>
  <si>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</si>
  <si>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</si>
  <si>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</si>
  <si>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</si>
  <si>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</si>
  <si>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</si>
  <si>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</si>
  <si>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</si>
  <si>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</si>
  <si>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</si>
  <si>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</si>
  <si>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</si>
  <si>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</si>
  <si>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</si>
  <si>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</si>
  <si>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</si>
  <si>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</si>
  <si>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</si>
  <si>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</si>
  <si>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</si>
  <si>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</si>
  <si>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</si>
  <si>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</si>
  <si>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</si>
  <si>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</si>
  <si>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</si>
  <si>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</si>
  <si>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</si>
  <si>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</si>
  <si>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</si>
  <si>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</si>
  <si>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</si>
  <si>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</si>
  <si>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</si>
  <si>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</si>
  <si>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</si>
  <si>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</si>
  <si>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</si>
  <si>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</si>
  <si>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</si>
  <si>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</si>
  <si>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</si>
  <si>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</si>
  <si>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</si>
  <si>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</si>
  <si>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</si>
  <si>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</si>
  <si>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</si>
  <si>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</si>
  <si>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</si>
  <si>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</si>
  <si>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</si>
  <si>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</si>
  <si>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</si>
  <si>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</si>
  <si>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</si>
  <si>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</si>
  <si>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</si>
  <si>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</si>
  <si>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</si>
  <si>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</si>
  <si>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</si>
  <si>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</si>
  <si>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</si>
  <si>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</si>
  <si>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</si>
  <si>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</si>
  <si>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</si>
  <si>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</si>
  <si>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</si>
  <si>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</si>
  <si>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</si>
  <si>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</si>
  <si>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</si>
  <si>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</si>
  <si>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</si>
  <si>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</si>
  <si>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</si>
  <si>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</si>
  <si>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</si>
  <si>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</si>
  <si>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</si>
  <si>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</si>
  <si>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</si>
  <si>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</si>
  <si>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</si>
  <si>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</si>
  <si>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</si>
  <si>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</si>
  <si>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</si>
  <si>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</si>
  <si>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</si>
  <si>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</si>
  <si>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</si>
  <si>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</si>
  <si>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</si>
  <si>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</si>
  <si>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</si>
  <si>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</si>
  <si>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</si>
  <si>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</si>
  <si>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</si>
  <si>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</si>
  <si>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</si>
  <si>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</si>
  <si>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</si>
  <si>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</si>
  <si>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</si>
  <si>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</si>
  <si>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</si>
  <si>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</si>
  <si>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</si>
  <si>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</si>
  <si>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</si>
  <si>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</si>
  <si>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</si>
  <si>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</si>
  <si>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</si>
  <si>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</si>
  <si>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</si>
  <si>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</si>
  <si>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</si>
  <si>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</si>
  <si>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</si>
  <si>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</si>
  <si>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</si>
  <si>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</si>
  <si>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</si>
  <si>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</si>
  <si>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</si>
  <si>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</si>
  <si>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</si>
  <si>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</si>
  <si>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</si>
  <si>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</si>
  <si>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</si>
  <si>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</si>
  <si>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</si>
  <si>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</si>
  <si>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</si>
  <si>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</si>
  <si>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</si>
  <si>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</si>
  <si>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</si>
  <si>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</si>
  <si>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</si>
  <si>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</si>
  <si>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</si>
  <si>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</si>
  <si>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</si>
  <si>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</si>
  <si>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</si>
  <si>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</si>
  <si>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</si>
  <si>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</si>
  <si>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</si>
  <si>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</si>
  <si>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</si>
  <si>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</si>
  <si>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</si>
  <si>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</si>
  <si>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</si>
  <si>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</si>
  <si>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</si>
  <si>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</si>
  <si>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</si>
  <si>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</si>
  <si>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</si>
  <si>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</si>
  <si>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</si>
  <si>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</si>
  <si>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</si>
  <si>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</si>
  <si>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</si>
  <si>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</si>
  <si>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</si>
  <si>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</si>
  <si>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</si>
  <si>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</si>
  <si>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</si>
  <si>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</si>
  <si>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</si>
  <si>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</si>
  <si>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</si>
  <si>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</si>
  <si>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</si>
  <si>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</si>
  <si>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</si>
  <si>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</si>
  <si>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</si>
  <si>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</si>
  <si>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</si>
  <si>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</si>
  <si>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音视频剪辑,合成(高级机房，含操作人员费用)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</si>
  <si>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</si>
  <si>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</si>
  <si>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</si>
  <si>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</si>
  <si>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</si>
  <si>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</si>
  <si>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</si>
  <si>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</si>
  <si>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</si>
  <si>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</si>
  <si>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</si>
  <si>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</si>
  <si>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</si>
  <si>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</si>
  <si>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</si>
  <si>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</si>
  <si>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</si>
  <si>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</si>
  <si>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</si>
  <si>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</si>
  <si>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</si>
  <si>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</si>
  <si>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</si>
  <si>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</si>
  <si>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</si>
  <si>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</si>
  <si>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</si>
  <si>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</si>
  <si>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</si>
  <si>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</si>
  <si>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</si>
  <si>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</si>
  <si>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</si>
  <si>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</si>
  <si>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</si>
  <si>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</si>
  <si>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</si>
  <si>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</si>
  <si>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</si>
  <si>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</si>
  <si>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</si>
  <si>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</si>
  <si>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</si>
  <si>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</si>
  <si>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</si>
  <si>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</si>
  <si>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</si>
  <si>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</si>
  <si>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</si>
  <si>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</si>
  <si>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</si>
  <si>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</si>
  <si>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</si>
  <si>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</si>
  <si>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charset val="134"/>
      </rPr>
      <t>创意单价</t>
    </r>
    <r>
      <rPr>
        <sz val="10"/>
        <rFont val="宋体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</si>
  <si>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</si>
  <si>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</si>
  <si>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</si>
  <si>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</si>
  <si>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</si>
  <si>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</si>
  <si>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charset val="134"/>
      </rPr>
      <t xml:space="preserve">KV设计--单一品牌KV设计 </t>
    </r>
    <r>
      <rPr>
        <sz val="10"/>
        <color indexed="62"/>
        <rFont val="宋体"/>
        <charset val="134"/>
      </rPr>
      <t>Key Visual - single brand (pc)</t>
    </r>
  </si>
  <si>
    <r>
      <rPr>
        <sz val="10"/>
        <rFont val="宋体"/>
        <charset val="134"/>
      </rPr>
      <t>KV设计--联合品牌KV设计</t>
    </r>
    <r>
      <rPr>
        <sz val="10"/>
        <color indexed="62"/>
        <rFont val="宋体"/>
        <charset val="134"/>
      </rPr>
      <t xml:space="preserve"> Key Visual - multiple brands (pc)</t>
    </r>
  </si>
  <si>
    <r>
      <rPr>
        <sz val="10"/>
        <rFont val="宋体"/>
        <charset val="134"/>
      </rPr>
      <t xml:space="preserve">海报/挂旗/地贴/围膜/易拉宝 </t>
    </r>
    <r>
      <rPr>
        <sz val="10"/>
        <color indexed="62"/>
        <rFont val="宋体"/>
        <charset val="134"/>
      </rPr>
      <t>Poster/hanging flag/floor sticker/X-banner/TG wrapper (pc)</t>
    </r>
  </si>
  <si>
    <r>
      <rPr>
        <sz val="10"/>
        <rFont val="宋体"/>
        <charset val="134"/>
      </rPr>
      <t xml:space="preserve">跳跳卡/货架条签 </t>
    </r>
    <r>
      <rPr>
        <sz val="10"/>
        <color indexed="62"/>
        <rFont val="宋体"/>
        <charset val="134"/>
      </rPr>
      <t>Shelf wobbler/shelf tag/shelf talker (pc)</t>
    </r>
  </si>
  <si>
    <r>
      <rPr>
        <sz val="10"/>
        <rFont val="宋体"/>
        <charset val="134"/>
      </rPr>
      <t xml:space="preserve">宣传册封面/封底/单页 </t>
    </r>
    <r>
      <rPr>
        <sz val="10"/>
        <color indexed="62"/>
        <rFont val="宋体"/>
        <charset val="134"/>
      </rPr>
      <t>Brochure cover sheet/bottom sheet/leaflet (p)</t>
    </r>
  </si>
  <si>
    <r>
      <rPr>
        <sz val="10"/>
        <rFont val="宋体"/>
        <charset val="134"/>
      </rPr>
      <t xml:space="preserve">宣传册内页 </t>
    </r>
    <r>
      <rPr>
        <sz val="10"/>
        <color indexed="62"/>
        <rFont val="宋体"/>
        <charset val="134"/>
      </rPr>
      <t>Brochure inner page (p)</t>
    </r>
  </si>
  <si>
    <r>
      <rPr>
        <sz val="10"/>
        <rFont val="宋体"/>
        <charset val="134"/>
      </rPr>
      <t>插画</t>
    </r>
    <r>
      <rPr>
        <sz val="10"/>
        <color indexed="62"/>
        <rFont val="宋体"/>
        <charset val="134"/>
      </rPr>
      <t xml:space="preserve"> Brochure illustrations (p)</t>
    </r>
  </si>
  <si>
    <r>
      <rPr>
        <sz val="10"/>
        <rFont val="宋体"/>
        <charset val="134"/>
      </rPr>
      <t>户内外广告画面</t>
    </r>
    <r>
      <rPr>
        <sz val="10"/>
        <color indexed="62"/>
        <rFont val="宋体"/>
        <charset val="134"/>
      </rPr>
      <t xml:space="preserve"> Indoor and outdoor printing graphic design (pc)</t>
    </r>
  </si>
  <si>
    <r>
      <rPr>
        <sz val="10"/>
        <rFont val="宋体"/>
        <charset val="134"/>
      </rPr>
      <t xml:space="preserve">户内外画面比例稿 </t>
    </r>
    <r>
      <rPr>
        <sz val="10"/>
        <color indexed="62"/>
        <rFont val="宋体"/>
        <charset val="134"/>
      </rPr>
      <t xml:space="preserve"> Indoor and outdoor printing graphic size planogram (pc)</t>
    </r>
  </si>
  <si>
    <r>
      <rPr>
        <sz val="10"/>
        <rFont val="宋体"/>
        <charset val="134"/>
      </rPr>
      <t>礼盒类/纸袋类/纸盒类/塑料袋（非产品包装）</t>
    </r>
    <r>
      <rPr>
        <sz val="10"/>
        <color indexed="62"/>
        <rFont val="宋体"/>
        <charset val="134"/>
      </rPr>
      <t>Gift box/bag (non product-related) (pc)</t>
    </r>
  </si>
  <si>
    <r>
      <rPr>
        <sz val="10"/>
        <rFont val="宋体"/>
        <charset val="134"/>
      </rPr>
      <t>产品礼盒/促销装（产品包装）</t>
    </r>
    <r>
      <rPr>
        <sz val="10"/>
        <color indexed="62"/>
        <rFont val="宋体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</si>
  <si>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</si>
  <si>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</si>
  <si>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</si>
  <si>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</si>
  <si>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charset val="134"/>
      </rPr>
      <t xml:space="preserve">专柜设计-5平米以内 </t>
    </r>
    <r>
      <rPr>
        <sz val="10"/>
        <color indexed="62"/>
        <rFont val="宋体"/>
        <charset val="134"/>
      </rPr>
      <t>Counter (5m2 within, set)</t>
    </r>
  </si>
  <si>
    <r>
      <rPr>
        <sz val="10"/>
        <rFont val="宋体"/>
        <charset val="134"/>
      </rPr>
      <t>专柜设计-5平米以上</t>
    </r>
    <r>
      <rPr>
        <sz val="10"/>
        <color indexed="62"/>
        <rFont val="宋体"/>
        <charset val="134"/>
      </rPr>
      <t xml:space="preserve"> Counter (5m2 above,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</si>
  <si>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within,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</si>
  <si>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above,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</si>
  <si>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 (＜20㎡,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</si>
  <si>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booth（20㎡~50㎡, set）</t>
    </r>
  </si>
  <si>
    <r>
      <rPr>
        <sz val="10"/>
        <rFont val="宋体"/>
        <charset val="134"/>
      </rPr>
      <t>静物展台</t>
    </r>
    <r>
      <rPr>
        <sz val="10"/>
        <color indexed="62"/>
        <rFont val="宋体"/>
        <charset val="134"/>
      </rPr>
      <t xml:space="preserve"> Pordium/event booth (＞50㎡, set）</t>
    </r>
  </si>
  <si>
    <r>
      <rPr>
        <sz val="10"/>
        <rFont val="宋体"/>
        <charset val="134"/>
      </rPr>
      <t xml:space="preserve">堆头 </t>
    </r>
    <r>
      <rPr>
        <sz val="10"/>
        <color indexed="62"/>
        <rFont val="宋体"/>
        <charset val="134"/>
      </rPr>
      <t>TG（1㎡ arround, pc）</t>
    </r>
  </si>
  <si>
    <r>
      <rPr>
        <sz val="10"/>
        <rFont val="宋体"/>
        <charset val="134"/>
      </rPr>
      <t xml:space="preserve">异型堆头 </t>
    </r>
    <r>
      <rPr>
        <sz val="10"/>
        <color indexed="62"/>
        <rFont val="宋体"/>
        <charset val="134"/>
      </rPr>
      <t>Non-standard TG（1㎡ arround, pc）</t>
    </r>
  </si>
  <si>
    <r>
      <rPr>
        <sz val="10"/>
        <rFont val="宋体"/>
        <charset val="134"/>
      </rPr>
      <t xml:space="preserve">落地架 </t>
    </r>
    <r>
      <rPr>
        <sz val="10"/>
        <color indexed="62"/>
        <rFont val="宋体"/>
        <charset val="134"/>
      </rPr>
      <t>Floor standee（0.5㎡ arround, pc)</t>
    </r>
  </si>
  <si>
    <r>
      <rPr>
        <sz val="10"/>
        <rFont val="宋体"/>
        <charset val="134"/>
      </rPr>
      <t xml:space="preserve">桌面小陈列工具/挂袋/挂条 </t>
    </r>
    <r>
      <rPr>
        <sz val="10"/>
        <color indexed="62"/>
        <rFont val="宋体"/>
        <charset val="134"/>
      </rPr>
      <t>Counter top/cashier display/hanging strip (pc)</t>
    </r>
  </si>
  <si>
    <r>
      <rPr>
        <sz val="10"/>
        <rFont val="宋体"/>
        <charset val="134"/>
      </rPr>
      <t>托盘/货架挡条</t>
    </r>
    <r>
      <rPr>
        <sz val="10"/>
        <color indexed="62"/>
        <rFont val="宋体"/>
        <charset val="134"/>
      </rPr>
      <t xml:space="preserve"> Shelf tray/shelf strip (pc)</t>
    </r>
  </si>
  <si>
    <r>
      <rPr>
        <sz val="10"/>
        <rFont val="宋体"/>
        <charset val="134"/>
      </rPr>
      <t xml:space="preserve">端架装饰/包柱 </t>
    </r>
    <r>
      <rPr>
        <sz val="10"/>
        <color indexed="62"/>
        <rFont val="宋体"/>
        <charset val="134"/>
      </rPr>
      <t>End-cap/pillar/shelf unit decoration (unit, arround 1.2*1.6m per unit)</t>
    </r>
  </si>
  <si>
    <r>
      <rPr>
        <sz val="10"/>
        <rFont val="宋体"/>
        <charset val="134"/>
      </rPr>
      <t xml:space="preserve">产品功能演示装置 </t>
    </r>
    <r>
      <rPr>
        <sz val="10"/>
        <color indexed="62"/>
        <rFont val="宋体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</si>
  <si>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</si>
  <si>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charset val="134"/>
      </rPr>
      <t xml:space="preserve">数码拍摄—化妆品向人物拍摄 </t>
    </r>
    <r>
      <rPr>
        <sz val="10"/>
        <color indexed="62"/>
        <rFont val="宋体"/>
        <charset val="134"/>
      </rPr>
      <t>Photography - model (pc)</t>
    </r>
  </si>
  <si>
    <r>
      <rPr>
        <sz val="10"/>
        <rFont val="宋体"/>
        <charset val="134"/>
      </rPr>
      <t>数码拍摄—静物</t>
    </r>
    <r>
      <rPr>
        <sz val="10"/>
        <color indexed="62"/>
        <rFont val="宋体"/>
        <charset val="134"/>
      </rPr>
      <t xml:space="preserve"> Photography - product or other subject (pc)</t>
    </r>
  </si>
  <si>
    <r>
      <rPr>
        <sz val="10"/>
        <rFont val="宋体"/>
        <charset val="134"/>
      </rPr>
      <t>修图—KV（精修）</t>
    </r>
    <r>
      <rPr>
        <sz val="10"/>
        <color indexed="62"/>
        <rFont val="宋体"/>
        <charset val="134"/>
      </rPr>
      <t>Touching - KV(incl. model) improvement (pc)</t>
    </r>
  </si>
  <si>
    <r>
      <rPr>
        <sz val="10"/>
        <rFont val="宋体"/>
        <charset val="134"/>
      </rPr>
      <t>修图—小图（包括产品）</t>
    </r>
    <r>
      <rPr>
        <sz val="10"/>
        <color indexed="62"/>
        <rFont val="宋体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</si>
  <si>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</si>
  <si>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charset val="134"/>
      </rPr>
      <t xml:space="preserve">备注 </t>
    </r>
    <r>
      <rPr>
        <b/>
        <sz val="8"/>
        <color indexed="62"/>
        <rFont val="宋体"/>
        <charset val="134"/>
      </rPr>
      <t>Remarks</t>
    </r>
    <r>
      <rPr>
        <b/>
        <sz val="8"/>
        <rFont val="宋体"/>
        <charset val="134"/>
      </rPr>
      <t>：</t>
    </r>
  </si>
  <si>
    <r>
      <rPr>
        <b/>
        <sz val="8"/>
        <color indexed="53"/>
        <rFont val="宋体"/>
        <charset val="134"/>
      </rPr>
      <t>创意</t>
    </r>
    <r>
      <rPr>
        <sz val="8"/>
        <rFont val="宋体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charset val="134"/>
      </rPr>
      <t>Creative</t>
    </r>
    <r>
      <rPr>
        <sz val="8"/>
        <color indexed="62"/>
        <rFont val="宋体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</si>
  <si>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charset val="134"/>
      </rPr>
      <t>设计</t>
    </r>
    <r>
      <rPr>
        <sz val="8"/>
        <rFont val="宋体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charset val="134"/>
      </rPr>
      <t>Design</t>
    </r>
    <r>
      <rPr>
        <sz val="8"/>
        <color indexed="62"/>
        <rFont val="宋体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</si>
  <si>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charset val="134"/>
      </rPr>
      <t>修改</t>
    </r>
    <r>
      <rPr>
        <sz val="8"/>
        <rFont val="宋体"/>
        <charset val="134"/>
      </rPr>
      <t>：同一创意或方向下进行的修改。</t>
    </r>
    <r>
      <rPr>
        <b/>
        <sz val="8"/>
        <color indexed="62"/>
        <rFont val="宋体"/>
        <charset val="134"/>
      </rPr>
      <t>Revision</t>
    </r>
    <r>
      <rPr>
        <sz val="8"/>
        <color indexed="62"/>
        <rFont val="宋体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</si>
  <si>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charset val="134"/>
      </rPr>
      <t>完稿</t>
    </r>
    <r>
      <rPr>
        <sz val="8"/>
        <rFont val="宋体"/>
        <charset val="134"/>
      </rPr>
      <t>：印刷文件标准，3D类助销工具包括出施工图纸</t>
    </r>
    <r>
      <rPr>
        <sz val="8"/>
        <color indexed="62"/>
        <rFont val="宋体"/>
        <charset val="134"/>
      </rPr>
      <t xml:space="preserve"> </t>
    </r>
    <r>
      <rPr>
        <b/>
        <sz val="8"/>
        <color indexed="62"/>
        <rFont val="宋体"/>
        <charset val="134"/>
      </rPr>
      <t>Finishment</t>
    </r>
    <r>
      <rPr>
        <sz val="8"/>
        <color indexed="62"/>
        <rFont val="宋体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</si>
  <si>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charset val="134"/>
      </rPr>
      <t>打样</t>
    </r>
    <r>
      <rPr>
        <sz val="8"/>
        <rFont val="宋体"/>
        <charset val="134"/>
      </rPr>
      <t>：提供与最终效果图高度一致的实样。</t>
    </r>
    <r>
      <rPr>
        <b/>
        <sz val="8"/>
        <color indexed="62"/>
        <rFont val="宋体"/>
        <charset val="134"/>
      </rPr>
      <t xml:space="preserve">Mock up </t>
    </r>
    <r>
      <rPr>
        <sz val="8"/>
        <color indexed="62"/>
        <rFont val="宋体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</si>
  <si>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</si>
  <si>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</si>
  <si>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</si>
  <si>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</si>
  <si>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</si>
  <si>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</si>
  <si>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</si>
  <si>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</si>
  <si>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</si>
  <si>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</si>
  <si>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</si>
  <si>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</si>
  <si>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</si>
  <si>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</si>
  <si>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</si>
  <si>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</si>
  <si>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</si>
  <si>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</si>
  <si>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</si>
  <si>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</si>
  <si>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</si>
  <si>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</si>
  <si>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</si>
  <si>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</si>
  <si>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</si>
  <si>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</si>
  <si>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</si>
  <si>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</si>
  <si>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</si>
  <si>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</si>
  <si>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</si>
  <si>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</si>
  <si>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</si>
  <si>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</si>
  <si>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</si>
  <si>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</si>
  <si>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</si>
  <si>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</si>
  <si>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</si>
  <si>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</si>
  <si>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</si>
  <si>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</si>
  <si>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</si>
  <si>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</si>
  <si>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</si>
  <si>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</si>
  <si>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</si>
  <si>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</si>
  <si>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</si>
  <si>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</si>
  <si>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</si>
  <si>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</si>
  <si>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</si>
  <si>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</si>
  <si>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</si>
  <si>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</si>
  <si>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</si>
  <si>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</si>
  <si>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</si>
  <si>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</si>
  <si>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</si>
  <si>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</si>
  <si>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</si>
  <si>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</si>
  <si>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</si>
  <si>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</si>
  <si>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</si>
  <si>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</si>
  <si>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</si>
  <si>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</si>
  <si>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</si>
  <si>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</si>
  <si>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</si>
  <si>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</si>
  <si>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</si>
  <si>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</si>
  <si>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</si>
  <si>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</si>
  <si>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</si>
  <si>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</si>
  <si>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</si>
  <si>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</si>
  <si>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</si>
  <si>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</si>
  <si>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</si>
  <si>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</si>
  <si>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</si>
  <si>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</si>
  <si>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</si>
  <si>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</si>
  <si>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</si>
  <si>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</si>
  <si>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</si>
  <si>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</si>
  <si>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</si>
  <si>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</si>
  <si>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</si>
  <si>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</si>
  <si>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</si>
  <si>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</si>
  <si>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</si>
  <si>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</si>
  <si>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</si>
  <si>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</si>
  <si>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</si>
  <si>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</si>
  <si>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</si>
  <si>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</si>
  <si>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</si>
  <si>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</si>
  <si>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</si>
  <si>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</si>
  <si>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</si>
  <si>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</si>
  <si>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</si>
  <si>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</si>
  <si>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</si>
  <si>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</si>
  <si>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</si>
  <si>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</si>
  <si>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</si>
  <si>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</si>
  <si>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</si>
  <si>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</si>
  <si>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</si>
  <si>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</si>
  <si>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</si>
  <si>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</si>
  <si>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</si>
  <si>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</si>
  <si>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</si>
  <si>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</si>
  <si>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</si>
  <si>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</si>
  <si>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</si>
  <si>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</si>
  <si>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</si>
  <si>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r>
      <rPr>
        <sz val="10"/>
        <rFont val="宋体"/>
        <charset val="134"/>
      </rPr>
      <t>A.根据客户需求，绘画</t>
    </r>
    <r>
      <rPr>
        <b/>
        <sz val="10"/>
        <color indexed="10"/>
        <rFont val="宋体"/>
        <charset val="134"/>
      </rPr>
      <t>非人体</t>
    </r>
    <r>
      <rPr>
        <sz val="10"/>
        <rFont val="宋体"/>
        <charset val="134"/>
      </rPr>
      <t>相关图谱</t>
    </r>
  </si>
  <si>
    <t>见图例A</t>
  </si>
  <si>
    <r>
      <rPr>
        <sz val="10"/>
        <rFont val="宋体"/>
        <charset val="134"/>
      </rPr>
      <t>B.根据客户需求，绘画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</si>
  <si>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</si>
  <si>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0"/>
        <rFont val="宋体"/>
        <charset val="134"/>
      </rPr>
      <t>C.绘画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相关图谱（之前有涉及绘画类似图谱）</t>
    </r>
  </si>
  <si>
    <t>见图例C</t>
  </si>
  <si>
    <r>
      <rPr>
        <sz val="10"/>
        <rFont val="宋体"/>
        <charset val="134"/>
      </rPr>
      <t>D.</t>
    </r>
    <r>
      <rPr>
        <b/>
        <sz val="10"/>
        <color indexed="10"/>
        <rFont val="宋体"/>
        <charset val="134"/>
      </rPr>
      <t>临摹</t>
    </r>
    <r>
      <rPr>
        <sz val="10"/>
        <rFont val="宋体"/>
        <charset val="134"/>
      </rPr>
      <t>客户给到的图谱；或在原有绘画过的图谱上修改制作（按实际情况报价）</t>
    </r>
  </si>
  <si>
    <t>见图例D</t>
  </si>
  <si>
    <r>
      <rPr>
        <b/>
        <sz val="9"/>
        <rFont val="宋体"/>
        <charset val="134"/>
      </rPr>
      <t>图例</t>
    </r>
    <r>
      <rPr>
        <b/>
        <sz val="9"/>
        <rFont val="Arial"/>
        <charset val="134"/>
      </rPr>
      <t>A</t>
    </r>
  </si>
  <si>
    <t>图例B</t>
  </si>
  <si>
    <t>客户提供</t>
  </si>
  <si>
    <t>绘制完成</t>
  </si>
  <si>
    <t>图例C</t>
  </si>
  <si>
    <t>之前作品</t>
  </si>
  <si>
    <r>
      <rPr>
        <b/>
        <sz val="9"/>
        <color theme="1"/>
        <rFont val="宋体"/>
        <charset val="134"/>
      </rPr>
      <t>图例</t>
    </r>
    <r>
      <rPr>
        <b/>
        <sz val="9"/>
        <color theme="1"/>
        <rFont val="Arial"/>
        <charset val="134"/>
      </rPr>
      <t>D</t>
    </r>
  </si>
  <si>
    <t>医生手绘稿</t>
  </si>
  <si>
    <t>绘画完成</t>
  </si>
  <si>
    <t>讲解视频制作</t>
  </si>
  <si>
    <t>视频录制剪辑与渲染（包含配音及文字）</t>
  </si>
  <si>
    <t>关于H5使用方式详细讲解视频制作</t>
  </si>
</sst>
</file>

<file path=xl/styles.xml><?xml version="1.0" encoding="utf-8"?>
<styleSheet xmlns="http://schemas.openxmlformats.org/spreadsheetml/2006/main">
  <numFmts count="16">
    <numFmt numFmtId="42" formatCode="_ &quot;￥&quot;* #,##0_ ;_ &quot;￥&quot;* \-#,##0_ ;_ &quot;￥&quot;* &quot;-&quot;_ ;_ @_ "/>
    <numFmt numFmtId="176" formatCode="_ * #,##0_ ;_ * \-#,##0_ ;_ * &quot;-&quot;??_ ;_ @_ "/>
    <numFmt numFmtId="177" formatCode="\¥#,##0_);[Red]\(\¥#,##0\)"/>
    <numFmt numFmtId="178" formatCode="#,##0.00;[Red]#,##0.00"/>
    <numFmt numFmtId="179" formatCode="_-* #,##0.00_-;\-* #,##0.00_-;_-* &quot;-&quot;??_-;_-@_-"/>
    <numFmt numFmtId="180" formatCode="0_);[Red]\(0\)"/>
    <numFmt numFmtId="181" formatCode="\¥#,##0.00_);[Red]\(\¥#,##0.00\)"/>
    <numFmt numFmtId="182" formatCode="0.00_);\(0.00\)"/>
    <numFmt numFmtId="183" formatCode="#,##0.00_ "/>
    <numFmt numFmtId="184" formatCode="\¥#,##0_);\(\¥#,##0\)"/>
    <numFmt numFmtId="185" formatCode="#,##0_);[Red]\(#,##0\)"/>
    <numFmt numFmtId="43" formatCode="_ * #,##0.00_ ;_ * \-#,##0.00_ ;_ * &quot;-&quot;??_ ;_ @_ "/>
    <numFmt numFmtId="186" formatCode="_ \¥* #,##0.00_ ;_ \¥* \-#,##0.00_ ;_ \¥* &quot;-&quot;??_ ;_ @_ "/>
    <numFmt numFmtId="187" formatCode="0.00_);[Red]\(0.00\)"/>
    <numFmt numFmtId="44" formatCode="_ &quot;￥&quot;* #,##0.00_ ;_ &quot;￥&quot;* \-#,##0.00_ ;_ &quot;￥&quot;* &quot;-&quot;??_ ;_ @_ "/>
    <numFmt numFmtId="41" formatCode="_ * #,##0_ ;_ * \-#,##0_ ;_ * &quot;-&quot;_ ;_ @_ "/>
  </numFmts>
  <fonts count="67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20"/>
      <color indexed="9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9"/>
      <color rgb="FFFF0000"/>
      <name val="微软雅黑"/>
      <charset val="134"/>
    </font>
    <font>
      <sz val="10"/>
      <color indexed="8"/>
      <name val="宋体"/>
      <charset val="134"/>
    </font>
    <font>
      <b/>
      <sz val="9"/>
      <name val="宋体"/>
      <charset val="134"/>
    </font>
    <font>
      <b/>
      <sz val="9"/>
      <color indexed="17"/>
      <name val="Arial"/>
      <charset val="134"/>
    </font>
    <font>
      <sz val="9"/>
      <name val="Arial"/>
      <charset val="134"/>
    </font>
    <font>
      <b/>
      <sz val="9"/>
      <color theme="1"/>
      <name val="宋体"/>
      <charset val="134"/>
    </font>
    <font>
      <sz val="9"/>
      <color theme="1"/>
      <name val="Arial"/>
      <charset val="134"/>
    </font>
    <font>
      <sz val="9"/>
      <color theme="1"/>
      <name val="宋体"/>
      <charset val="134"/>
    </font>
    <font>
      <sz val="14"/>
      <name val="宋体"/>
      <charset val="134"/>
    </font>
    <font>
      <b/>
      <sz val="9"/>
      <color theme="1"/>
      <name val="Arial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8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b/>
      <sz val="10"/>
      <color indexed="8"/>
      <name val="宋体"/>
      <charset val="134"/>
    </font>
    <font>
      <sz val="10"/>
      <color rgb="FF000000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b/>
      <sz val="26"/>
      <color theme="0"/>
      <name val="宋体"/>
      <charset val="134"/>
    </font>
    <font>
      <b/>
      <sz val="12"/>
      <color theme="1"/>
      <name val="宋体"/>
      <charset val="134"/>
    </font>
    <font>
      <u/>
      <sz val="11"/>
      <color theme="10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b/>
      <u/>
      <sz val="14"/>
      <color indexed="9"/>
      <name val="宋体"/>
      <charset val="134"/>
    </font>
    <font>
      <b/>
      <sz val="14"/>
      <color indexed="30"/>
      <name val="宋体"/>
      <charset val="134"/>
    </font>
    <font>
      <b/>
      <sz val="16"/>
      <color theme="1"/>
      <name val="宋体"/>
      <charset val="134"/>
    </font>
    <font>
      <sz val="14"/>
      <color theme="1"/>
      <name val="宋体"/>
      <charset val="134"/>
    </font>
    <font>
      <sz val="16"/>
      <color indexed="8"/>
      <name val="宋体"/>
      <charset val="134"/>
    </font>
    <font>
      <sz val="16"/>
      <color rgb="FFFF0000"/>
      <name val="宋体"/>
      <charset val="134"/>
    </font>
    <font>
      <b/>
      <sz val="12"/>
      <color indexed="12"/>
      <name val="宋体"/>
      <charset val="134"/>
    </font>
    <font>
      <b/>
      <u/>
      <sz val="14"/>
      <color indexed="30"/>
      <name val="宋体"/>
      <charset val="134"/>
    </font>
    <font>
      <sz val="16"/>
      <color theme="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2"/>
      <name val="Times New Roman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9"/>
      <name val="Arial"/>
      <charset val="134"/>
    </font>
    <font>
      <sz val="10"/>
      <color indexed="62"/>
      <name val="宋体"/>
      <charset val="134"/>
    </font>
    <font>
      <b/>
      <sz val="8"/>
      <color indexed="62"/>
      <name val="宋体"/>
      <charset val="134"/>
    </font>
    <font>
      <b/>
      <sz val="8"/>
      <color indexed="53"/>
      <name val="宋体"/>
      <charset val="134"/>
    </font>
    <font>
      <sz val="8"/>
      <color indexed="62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79">
    <xf numFmtId="0" fontId="0" fillId="0" borderId="0">
      <alignment vertical="center"/>
    </xf>
    <xf numFmtId="0" fontId="5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31" fillId="0" borderId="0"/>
    <xf numFmtId="0" fontId="51" fillId="0" borderId="0"/>
    <xf numFmtId="186" fontId="31" fillId="0" borderId="0" applyFont="0" applyFill="0" applyBorder="0" applyAlignment="0" applyProtection="0">
      <alignment vertical="center"/>
    </xf>
    <xf numFmtId="186" fontId="31" fillId="0" borderId="0" applyFont="0" applyFill="0" applyBorder="0" applyAlignment="0" applyProtection="0">
      <alignment vertical="center"/>
    </xf>
    <xf numFmtId="186" fontId="31" fillId="0" borderId="0" applyFont="0" applyFill="0" applyBorder="0" applyAlignment="0" applyProtection="0">
      <alignment vertical="center"/>
    </xf>
    <xf numFmtId="186" fontId="44" fillId="0" borderId="0" applyFon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1" fillId="0" borderId="0"/>
    <xf numFmtId="0" fontId="42" fillId="15" borderId="0" applyNumberFormat="0" applyBorder="0" applyAlignment="0" applyProtection="0">
      <alignment vertical="center"/>
    </xf>
    <xf numFmtId="0" fontId="58" fillId="33" borderId="64" applyNumberFormat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177" fontId="3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2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42" fillId="30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54" fillId="23" borderId="64" applyNumberFormat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1" fillId="0" borderId="0"/>
    <xf numFmtId="0" fontId="31" fillId="0" borderId="0"/>
    <xf numFmtId="0" fontId="50" fillId="16" borderId="62" applyNumberFormat="0" applyAlignment="0" applyProtection="0">
      <alignment vertical="center"/>
    </xf>
    <xf numFmtId="0" fontId="61" fillId="23" borderId="66" applyNumberFormat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9" fillId="0" borderId="60" applyNumberFormat="0" applyFill="0" applyAlignment="0" applyProtection="0">
      <alignment vertical="center"/>
    </xf>
    <xf numFmtId="0" fontId="3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8" fillId="0" borderId="0"/>
    <xf numFmtId="0" fontId="47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1" fillId="34" borderId="0" applyNumberFormat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0" fillId="11" borderId="61" applyNumberFormat="0" applyFont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1" fillId="0" borderId="0">
      <alignment vertical="center"/>
    </xf>
    <xf numFmtId="177" fontId="31" fillId="0" borderId="0" applyFont="0" applyFill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43" fillId="0" borderId="60" applyNumberFormat="0" applyFill="0" applyAlignment="0" applyProtection="0">
      <alignment vertical="center"/>
    </xf>
    <xf numFmtId="0" fontId="31" fillId="0" borderId="0">
      <alignment vertical="center"/>
    </xf>
    <xf numFmtId="0" fontId="41" fillId="9" borderId="0" applyNumberFormat="0" applyBorder="0" applyAlignment="0" applyProtection="0">
      <alignment vertical="center"/>
    </xf>
    <xf numFmtId="0" fontId="47" fillId="0" borderId="67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0" fillId="0" borderId="0"/>
    <xf numFmtId="0" fontId="41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59" fillId="0" borderId="65" applyNumberFormat="0" applyFill="0" applyAlignment="0" applyProtection="0">
      <alignment vertical="center"/>
    </xf>
  </cellStyleXfs>
  <cellXfs count="377">
    <xf numFmtId="0" fontId="0" fillId="0" borderId="0" xfId="0">
      <alignment vertical="center"/>
    </xf>
    <xf numFmtId="0" fontId="1" fillId="0" borderId="0" xfId="75" applyFont="1" applyAlignment="1" applyProtection="1">
      <alignment horizontal="left" vertical="center"/>
      <protection locked="0"/>
    </xf>
    <xf numFmtId="0" fontId="1" fillId="2" borderId="0" xfId="7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84" fontId="2" fillId="3" borderId="1" xfId="3" applyNumberFormat="1" applyFont="1" applyFill="1" applyBorder="1" applyAlignment="1">
      <alignment horizontal="center" vertical="center"/>
    </xf>
    <xf numFmtId="177" fontId="3" fillId="2" borderId="2" xfId="7" applyNumberFormat="1" applyFont="1" applyFill="1" applyBorder="1" applyAlignment="1">
      <alignment horizontal="left" vertical="center"/>
    </xf>
    <xf numFmtId="177" fontId="4" fillId="2" borderId="2" xfId="7" applyNumberFormat="1" applyFont="1" applyFill="1" applyBorder="1" applyAlignment="1">
      <alignment horizontal="left" vertical="center"/>
    </xf>
    <xf numFmtId="177" fontId="5" fillId="4" borderId="3" xfId="3" applyNumberFormat="1" applyFont="1" applyFill="1" applyBorder="1" applyAlignment="1">
      <alignment horizontal="center" vertical="center"/>
    </xf>
    <xf numFmtId="177" fontId="5" fillId="4" borderId="4" xfId="3" applyNumberFormat="1" applyFont="1" applyFill="1" applyBorder="1" applyAlignment="1">
      <alignment horizontal="center" vertical="center"/>
    </xf>
    <xf numFmtId="177" fontId="5" fillId="4" borderId="5" xfId="3" applyNumberFormat="1" applyFont="1" applyFill="1" applyBorder="1" applyAlignment="1">
      <alignment horizontal="center" vertical="center"/>
    </xf>
    <xf numFmtId="0" fontId="6" fillId="2" borderId="3" xfId="75" applyFont="1" applyFill="1" applyBorder="1" applyAlignment="1" applyProtection="1">
      <alignment horizontal="left" vertical="center" wrapText="1"/>
      <protection locked="0"/>
    </xf>
    <xf numFmtId="0" fontId="6" fillId="0" borderId="3" xfId="75" applyFont="1" applyBorder="1" applyAlignment="1" applyProtection="1">
      <alignment horizontal="left" vertical="center" wrapText="1"/>
      <protection locked="0"/>
    </xf>
    <xf numFmtId="0" fontId="0" fillId="2" borderId="0" xfId="0" applyFill="1" applyProtection="1">
      <alignment vertical="center"/>
      <protection locked="0"/>
    </xf>
    <xf numFmtId="0" fontId="7" fillId="0" borderId="0" xfId="3" applyFont="1">
      <alignment vertical="center"/>
    </xf>
    <xf numFmtId="4" fontId="6" fillId="0" borderId="3" xfId="0" applyNumberFormat="1" applyFont="1" applyBorder="1" applyAlignment="1" applyProtection="1">
      <alignment horizontal="right" vertical="center" wrapText="1"/>
      <protection locked="0"/>
    </xf>
    <xf numFmtId="178" fontId="6" fillId="5" borderId="3" xfId="0" applyNumberFormat="1" applyFont="1" applyFill="1" applyBorder="1" applyAlignment="1" applyProtection="1">
      <alignment horizontal="right" vertical="center"/>
      <protection locked="0"/>
    </xf>
    <xf numFmtId="4" fontId="6" fillId="0" borderId="3" xfId="0" applyNumberFormat="1" applyFont="1" applyBorder="1" applyAlignment="1">
      <alignment horizontal="right" vertical="center"/>
    </xf>
    <xf numFmtId="0" fontId="1" fillId="5" borderId="0" xfId="75" applyFont="1" applyFill="1" applyAlignment="1" applyProtection="1">
      <alignment horizontal="left" vertical="center"/>
      <protection locked="0"/>
    </xf>
    <xf numFmtId="0" fontId="8" fillId="5" borderId="6" xfId="75" applyFont="1" applyFill="1" applyBorder="1" applyAlignment="1" applyProtection="1">
      <alignment horizontal="left" vertical="center" wrapText="1"/>
      <protection locked="0"/>
    </xf>
    <xf numFmtId="0" fontId="7" fillId="0" borderId="3" xfId="75" applyFont="1" applyBorder="1" applyAlignment="1" applyProtection="1">
      <alignment horizontal="left" vertical="center" wrapText="1"/>
      <protection locked="0"/>
    </xf>
    <xf numFmtId="0" fontId="6" fillId="0" borderId="3" xfId="16" applyFont="1" applyBorder="1" applyAlignment="1" applyProtection="1">
      <alignment horizontal="left" vertical="center"/>
      <protection locked="0"/>
    </xf>
    <xf numFmtId="0" fontId="6" fillId="0" borderId="3" xfId="16" applyFont="1" applyBorder="1" applyAlignment="1" applyProtection="1">
      <alignment horizontal="left" vertical="center" wrapText="1"/>
      <protection locked="0"/>
    </xf>
    <xf numFmtId="185" fontId="9" fillId="0" borderId="3" xfId="9" applyNumberFormat="1" applyFont="1" applyBorder="1" applyAlignment="1" applyProtection="1">
      <alignment horizontal="left" vertical="center"/>
      <protection locked="0"/>
    </xf>
    <xf numFmtId="0" fontId="6" fillId="0" borderId="3" xfId="40" applyFont="1" applyBorder="1" applyAlignment="1" applyProtection="1">
      <alignment horizontal="left" vertical="center" wrapText="1"/>
      <protection locked="0"/>
    </xf>
    <xf numFmtId="177" fontId="5" fillId="2" borderId="7" xfId="3" applyNumberFormat="1" applyFont="1" applyFill="1" applyBorder="1" applyAlignment="1">
      <alignment horizontal="left" vertical="center"/>
    </xf>
    <xf numFmtId="177" fontId="5" fillId="2" borderId="7" xfId="3" applyNumberFormat="1" applyFont="1" applyFill="1" applyBorder="1" applyAlignment="1">
      <alignment horizontal="center" vertical="center"/>
    </xf>
    <xf numFmtId="0" fontId="10" fillId="2" borderId="0" xfId="0" applyFont="1" applyFill="1" applyProtection="1">
      <alignment vertical="center"/>
      <protection locked="0"/>
    </xf>
    <xf numFmtId="177" fontId="11" fillId="2" borderId="0" xfId="4" applyNumberFormat="1" applyFont="1" applyFill="1" applyAlignment="1" applyProtection="1">
      <alignment horizontal="center" vertical="center"/>
      <protection locked="0"/>
    </xf>
    <xf numFmtId="177" fontId="11" fillId="2" borderId="0" xfId="4" applyNumberFormat="1" applyFont="1" applyFill="1" applyAlignment="1" applyProtection="1">
      <alignment horizontal="left" vertical="center"/>
      <protection locked="0"/>
    </xf>
    <xf numFmtId="177" fontId="11" fillId="2" borderId="0" xfId="4" applyNumberFormat="1" applyFont="1" applyFill="1" applyAlignment="1" applyProtection="1">
      <alignment horizontal="left" vertical="center" wrapText="1"/>
      <protection locked="0"/>
    </xf>
    <xf numFmtId="0" fontId="12" fillId="2" borderId="0" xfId="64" applyFont="1" applyFill="1" applyProtection="1">
      <alignment vertical="center"/>
      <protection locked="0"/>
    </xf>
    <xf numFmtId="0" fontId="13" fillId="2" borderId="0" xfId="0" applyFont="1" applyFill="1" applyProtection="1">
      <alignment vertical="center"/>
      <protection locked="0"/>
    </xf>
    <xf numFmtId="0" fontId="14" fillId="2" borderId="0" xfId="0" applyFont="1" applyFill="1" applyProtection="1">
      <alignment vertical="center"/>
      <protection locked="0"/>
    </xf>
    <xf numFmtId="0" fontId="15" fillId="2" borderId="0" xfId="0" applyFont="1" applyFill="1" applyProtection="1">
      <alignment vertical="center"/>
      <protection locked="0"/>
    </xf>
    <xf numFmtId="0" fontId="15" fillId="2" borderId="0" xfId="0" applyFont="1" applyFill="1" applyAlignment="1" applyProtection="1">
      <alignment horizontal="left" vertical="center"/>
      <protection locked="0"/>
    </xf>
    <xf numFmtId="0" fontId="0" fillId="5" borderId="0" xfId="5" applyFill="1" applyAlignment="1" applyProtection="1">
      <alignment horizontal="left" vertical="center"/>
      <protection locked="0"/>
    </xf>
    <xf numFmtId="177" fontId="5" fillId="2" borderId="7" xfId="3" applyNumberFormat="1" applyFont="1" applyFill="1" applyBorder="1" applyAlignment="1">
      <alignment horizontal="left" vertical="center" wrapText="1"/>
    </xf>
    <xf numFmtId="177" fontId="5" fillId="2" borderId="7" xfId="3" applyNumberFormat="1" applyFont="1" applyFill="1" applyBorder="1" applyAlignment="1">
      <alignment horizontal="right" vertical="center" wrapText="1"/>
    </xf>
    <xf numFmtId="0" fontId="16" fillId="2" borderId="0" xfId="3" applyFont="1" applyFill="1" applyProtection="1">
      <alignment vertical="center"/>
      <protection locked="0"/>
    </xf>
    <xf numFmtId="177" fontId="11" fillId="2" borderId="0" xfId="4" applyNumberFormat="1" applyFont="1" applyFill="1" applyProtection="1">
      <alignment vertical="center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0" fillId="0" borderId="0" xfId="5" applyAlignment="1">
      <alignment horizontal="left" vertical="center"/>
    </xf>
    <xf numFmtId="0" fontId="1" fillId="2" borderId="0" xfId="75" applyFont="1" applyFill="1" applyAlignment="1">
      <alignment horizontal="left" vertical="center"/>
    </xf>
    <xf numFmtId="0" fontId="16" fillId="2" borderId="0" xfId="3" applyFont="1" applyFill="1">
      <alignment vertical="center"/>
    </xf>
    <xf numFmtId="0" fontId="14" fillId="0" borderId="0" xfId="0" applyFont="1">
      <alignment vertical="center"/>
    </xf>
    <xf numFmtId="0" fontId="1" fillId="0" borderId="0" xfId="75" applyFont="1" applyAlignment="1">
      <alignment horizontal="left" vertical="center"/>
    </xf>
    <xf numFmtId="0" fontId="18" fillId="6" borderId="8" xfId="56" applyFont="1" applyFill="1" applyBorder="1" applyAlignment="1">
      <alignment vertical="center" wrapText="1"/>
    </xf>
    <xf numFmtId="0" fontId="6" fillId="0" borderId="9" xfId="75" applyFont="1" applyBorder="1" applyAlignment="1">
      <alignment horizontal="left" vertical="center" wrapText="1"/>
    </xf>
    <xf numFmtId="0" fontId="6" fillId="2" borderId="10" xfId="75" applyFont="1" applyFill="1" applyBorder="1" applyAlignment="1">
      <alignment horizontal="left" vertical="center" wrapText="1"/>
    </xf>
    <xf numFmtId="0" fontId="6" fillId="0" borderId="11" xfId="75" applyFont="1" applyBorder="1" applyAlignment="1">
      <alignment horizontal="left" vertical="center" wrapText="1"/>
    </xf>
    <xf numFmtId="0" fontId="6" fillId="0" borderId="12" xfId="75" applyFont="1" applyBorder="1" applyAlignment="1">
      <alignment horizontal="left" vertical="center" wrapText="1"/>
    </xf>
    <xf numFmtId="0" fontId="6" fillId="0" borderId="10" xfId="75" applyFont="1" applyBorder="1" applyAlignment="1">
      <alignment horizontal="left" vertical="center" wrapText="1"/>
    </xf>
    <xf numFmtId="0" fontId="6" fillId="2" borderId="9" xfId="75" applyFont="1" applyFill="1" applyBorder="1" applyAlignment="1">
      <alignment horizontal="left" vertical="center" wrapText="1"/>
    </xf>
    <xf numFmtId="0" fontId="6" fillId="2" borderId="12" xfId="75" applyFont="1" applyFill="1" applyBorder="1" applyAlignment="1">
      <alignment horizontal="left" vertical="center" wrapText="1"/>
    </xf>
    <xf numFmtId="0" fontId="6" fillId="2" borderId="13" xfId="75" applyFont="1" applyFill="1" applyBorder="1" applyAlignment="1">
      <alignment horizontal="left" vertical="center" wrapText="1"/>
    </xf>
    <xf numFmtId="0" fontId="6" fillId="2" borderId="11" xfId="75" applyFont="1" applyFill="1" applyBorder="1" applyAlignment="1">
      <alignment horizontal="left" vertical="center" wrapText="1"/>
    </xf>
    <xf numFmtId="0" fontId="7" fillId="0" borderId="10" xfId="75" applyFont="1" applyBorder="1" applyAlignment="1">
      <alignment horizontal="left" vertical="center" wrapText="1"/>
    </xf>
    <xf numFmtId="0" fontId="6" fillId="2" borderId="14" xfId="75" applyFont="1" applyFill="1" applyBorder="1" applyAlignment="1">
      <alignment horizontal="left" vertical="center" wrapText="1"/>
    </xf>
    <xf numFmtId="0" fontId="6" fillId="2" borderId="15" xfId="75" applyFont="1" applyFill="1" applyBorder="1" applyAlignment="1">
      <alignment horizontal="left" vertical="center" wrapText="1"/>
    </xf>
    <xf numFmtId="0" fontId="6" fillId="2" borderId="16" xfId="75" applyFont="1" applyFill="1" applyBorder="1" applyAlignment="1">
      <alignment horizontal="left" vertical="center" wrapText="1"/>
    </xf>
    <xf numFmtId="0" fontId="18" fillId="6" borderId="17" xfId="56" applyFont="1" applyFill="1" applyBorder="1" applyAlignment="1">
      <alignment vertical="center" wrapText="1"/>
    </xf>
    <xf numFmtId="4" fontId="6" fillId="0" borderId="10" xfId="0" applyNumberFormat="1" applyFont="1" applyBorder="1" applyAlignment="1">
      <alignment horizontal="right" vertical="center" wrapText="1"/>
    </xf>
    <xf numFmtId="178" fontId="6" fillId="5" borderId="10" xfId="0" applyNumberFormat="1" applyFont="1" applyFill="1" applyBorder="1" applyAlignment="1" applyProtection="1">
      <alignment horizontal="right" vertical="center"/>
      <protection locked="0"/>
    </xf>
    <xf numFmtId="4" fontId="6" fillId="0" borderId="18" xfId="0" applyNumberFormat="1" applyFont="1" applyBorder="1" applyAlignment="1">
      <alignment horizontal="right" vertical="center"/>
    </xf>
    <xf numFmtId="0" fontId="1" fillId="5" borderId="0" xfId="75" applyFont="1" applyFill="1" applyBorder="1" applyAlignment="1" applyProtection="1">
      <alignment horizontal="left" vertical="center" wrapText="1"/>
      <protection locked="0"/>
    </xf>
    <xf numFmtId="0" fontId="1" fillId="5" borderId="0" xfId="75" applyFont="1" applyFill="1" applyBorder="1" applyAlignment="1" applyProtection="1">
      <alignment vertical="center"/>
      <protection locked="0"/>
    </xf>
    <xf numFmtId="0" fontId="1" fillId="5" borderId="0" xfId="75" applyFont="1" applyFill="1" applyBorder="1" applyAlignment="1" applyProtection="1">
      <alignment vertical="center" wrapText="1"/>
      <protection locked="0"/>
    </xf>
    <xf numFmtId="0" fontId="1" fillId="5" borderId="0" xfId="75" applyFont="1" applyFill="1" applyBorder="1" applyAlignment="1" applyProtection="1">
      <alignment horizontal="left" vertical="center"/>
      <protection locked="0"/>
    </xf>
    <xf numFmtId="4" fontId="6" fillId="0" borderId="19" xfId="0" applyNumberFormat="1" applyFont="1" applyBorder="1" applyAlignment="1">
      <alignment horizontal="right" vertical="center"/>
    </xf>
    <xf numFmtId="0" fontId="8" fillId="5" borderId="0" xfId="75" applyFont="1" applyFill="1" applyAlignment="1" applyProtection="1">
      <alignment horizontal="left" vertical="center" wrapText="1"/>
      <protection locked="0"/>
    </xf>
    <xf numFmtId="4" fontId="6" fillId="2" borderId="0" xfId="3" applyNumberFormat="1" applyFont="1" applyFill="1" applyAlignment="1">
      <alignment horizontal="right" vertical="center"/>
    </xf>
    <xf numFmtId="9" fontId="6" fillId="2" borderId="0" xfId="24" applyFont="1" applyFill="1" applyAlignment="1">
      <alignment horizontal="left" vertical="center" wrapText="1"/>
    </xf>
    <xf numFmtId="9" fontId="1" fillId="2" borderId="0" xfId="24" applyFont="1" applyFill="1" applyAlignment="1">
      <alignment horizontal="left" vertical="center"/>
    </xf>
    <xf numFmtId="0" fontId="18" fillId="6" borderId="20" xfId="56" applyFont="1" applyFill="1" applyBorder="1" applyAlignment="1">
      <alignment vertical="center" wrapText="1"/>
    </xf>
    <xf numFmtId="0" fontId="6" fillId="0" borderId="13" xfId="16" applyFont="1" applyBorder="1" applyAlignment="1">
      <alignment horizontal="left" vertical="center"/>
    </xf>
    <xf numFmtId="0" fontId="6" fillId="0" borderId="10" xfId="16" applyFont="1" applyBorder="1" applyAlignment="1">
      <alignment horizontal="left" vertical="center" wrapText="1"/>
    </xf>
    <xf numFmtId="185" fontId="9" fillId="0" borderId="10" xfId="9" applyNumberFormat="1" applyFont="1" applyBorder="1" applyAlignment="1">
      <alignment horizontal="left" vertical="center"/>
    </xf>
    <xf numFmtId="0" fontId="6" fillId="0" borderId="13" xfId="6" applyFont="1" applyBorder="1" applyAlignment="1">
      <alignment horizontal="left" vertical="center" wrapText="1"/>
    </xf>
    <xf numFmtId="0" fontId="6" fillId="0" borderId="10" xfId="40" applyFont="1" applyBorder="1" applyAlignment="1">
      <alignment horizontal="left" vertical="center" wrapText="1"/>
    </xf>
    <xf numFmtId="0" fontId="6" fillId="0" borderId="21" xfId="6" applyFont="1" applyBorder="1" applyAlignment="1">
      <alignment horizontal="left" vertical="center" wrapText="1"/>
    </xf>
    <xf numFmtId="0" fontId="6" fillId="0" borderId="22" xfId="16" applyFont="1" applyBorder="1" applyAlignment="1">
      <alignment horizontal="left" vertical="center" wrapText="1"/>
    </xf>
    <xf numFmtId="0" fontId="6" fillId="0" borderId="22" xfId="40" applyFont="1" applyBorder="1" applyAlignment="1">
      <alignment horizontal="left" vertical="center" wrapText="1"/>
    </xf>
    <xf numFmtId="185" fontId="9" fillId="0" borderId="22" xfId="9" applyNumberFormat="1" applyFont="1" applyBorder="1" applyAlignment="1">
      <alignment horizontal="left" vertical="center"/>
    </xf>
    <xf numFmtId="0" fontId="10" fillId="2" borderId="0" xfId="0" applyFont="1" applyFill="1">
      <alignment vertical="center"/>
    </xf>
    <xf numFmtId="177" fontId="11" fillId="2" borderId="0" xfId="4" applyNumberFormat="1" applyFont="1" applyFill="1" applyAlignment="1">
      <alignment horizontal="center" vertical="center"/>
    </xf>
    <xf numFmtId="177" fontId="11" fillId="2" borderId="0" xfId="4" applyNumberFormat="1" applyFont="1" applyFill="1" applyAlignment="1">
      <alignment horizontal="left" vertical="center"/>
    </xf>
    <xf numFmtId="177" fontId="11" fillId="2" borderId="0" xfId="4" applyNumberFormat="1" applyFont="1" applyFill="1" applyAlignment="1">
      <alignment horizontal="left" vertical="center" wrapText="1"/>
    </xf>
    <xf numFmtId="0" fontId="12" fillId="2" borderId="0" xfId="64" applyFont="1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7" fillId="2" borderId="0" xfId="0" applyFont="1" applyFill="1">
      <alignment vertical="center"/>
    </xf>
    <xf numFmtId="0" fontId="18" fillId="6" borderId="23" xfId="56" applyFont="1" applyFill="1" applyBorder="1" applyAlignment="1">
      <alignment vertical="center" wrapText="1"/>
    </xf>
    <xf numFmtId="178" fontId="6" fillId="5" borderId="22" xfId="0" applyNumberFormat="1" applyFont="1" applyFill="1" applyBorder="1" applyAlignment="1" applyProtection="1">
      <alignment horizontal="right" vertical="center"/>
      <protection locked="0"/>
    </xf>
    <xf numFmtId="4" fontId="6" fillId="0" borderId="24" xfId="0" applyNumberFormat="1" applyFont="1" applyBorder="1" applyAlignment="1">
      <alignment horizontal="right" vertical="center"/>
    </xf>
    <xf numFmtId="177" fontId="11" fillId="2" borderId="0" xfId="4" applyNumberFormat="1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9" fontId="0" fillId="0" borderId="0" xfId="24" applyFont="1" applyAlignment="1">
      <alignment horizontal="left" vertical="center"/>
    </xf>
    <xf numFmtId="0" fontId="6" fillId="2" borderId="0" xfId="3" applyFont="1" applyFill="1" applyAlignment="1">
      <alignment horizontal="left" vertical="center"/>
    </xf>
    <xf numFmtId="4" fontId="16" fillId="2" borderId="0" xfId="3" applyNumberFormat="1" applyFont="1" applyFill="1">
      <alignment vertical="center"/>
    </xf>
    <xf numFmtId="0" fontId="19" fillId="0" borderId="0" xfId="5" applyFont="1" applyAlignment="1">
      <alignment horizontal="left" vertical="center"/>
    </xf>
    <xf numFmtId="177" fontId="3" fillId="2" borderId="2" xfId="7" applyNumberFormat="1" applyFont="1" applyFill="1" applyBorder="1" applyAlignment="1">
      <alignment horizontal="left"/>
    </xf>
    <xf numFmtId="0" fontId="18" fillId="6" borderId="25" xfId="56" applyFont="1" applyFill="1" applyBorder="1" applyAlignment="1">
      <alignment vertical="center" wrapText="1"/>
    </xf>
    <xf numFmtId="0" fontId="18" fillId="6" borderId="26" xfId="56" applyFont="1" applyFill="1" applyBorder="1" applyAlignment="1">
      <alignment vertical="center" wrapText="1"/>
    </xf>
    <xf numFmtId="0" fontId="6" fillId="7" borderId="13" xfId="5" applyFont="1" applyFill="1" applyBorder="1" applyAlignment="1">
      <alignment horizontal="left" vertical="center" wrapText="1"/>
    </xf>
    <xf numFmtId="0" fontId="6" fillId="0" borderId="10" xfId="5" applyFont="1" applyBorder="1" applyAlignment="1">
      <alignment horizontal="left" vertical="center" wrapText="1"/>
    </xf>
    <xf numFmtId="0" fontId="6" fillId="7" borderId="10" xfId="5" applyFont="1" applyFill="1" applyBorder="1" applyAlignment="1">
      <alignment horizontal="left" vertical="center" wrapText="1"/>
    </xf>
    <xf numFmtId="0" fontId="7" fillId="7" borderId="13" xfId="5" applyFont="1" applyFill="1" applyBorder="1" applyAlignment="1">
      <alignment horizontal="left" vertical="center" wrapText="1"/>
    </xf>
    <xf numFmtId="0" fontId="7" fillId="7" borderId="18" xfId="5" applyFont="1" applyFill="1" applyBorder="1" applyAlignment="1">
      <alignment horizontal="left" vertical="center" wrapText="1"/>
    </xf>
    <xf numFmtId="4" fontId="6" fillId="0" borderId="20" xfId="0" applyNumberFormat="1" applyFont="1" applyBorder="1" applyAlignment="1">
      <alignment horizontal="right" vertical="center" wrapText="1"/>
    </xf>
    <xf numFmtId="178" fontId="6" fillId="5" borderId="20" xfId="0" applyNumberFormat="1" applyFont="1" applyFill="1" applyBorder="1" applyAlignment="1" applyProtection="1">
      <alignment horizontal="right" vertical="center"/>
      <protection locked="0"/>
    </xf>
    <xf numFmtId="0" fontId="18" fillId="6" borderId="13" xfId="56" applyFont="1" applyFill="1" applyBorder="1" applyAlignment="1">
      <alignment vertical="center" wrapText="1"/>
    </xf>
    <xf numFmtId="0" fontId="18" fillId="6" borderId="18" xfId="56" applyFont="1" applyFill="1" applyBorder="1" applyAlignment="1">
      <alignment vertical="center" wrapText="1"/>
    </xf>
    <xf numFmtId="0" fontId="6" fillId="7" borderId="27" xfId="5" applyFont="1" applyFill="1" applyBorder="1" applyAlignment="1">
      <alignment horizontal="left" vertical="center" wrapText="1"/>
    </xf>
    <xf numFmtId="0" fontId="6" fillId="0" borderId="28" xfId="5" applyFont="1" applyBorder="1" applyAlignment="1">
      <alignment horizontal="left" vertical="center" wrapText="1"/>
    </xf>
    <xf numFmtId="4" fontId="6" fillId="0" borderId="28" xfId="0" applyNumberFormat="1" applyFont="1" applyBorder="1" applyAlignment="1">
      <alignment horizontal="right" vertical="center" wrapText="1"/>
    </xf>
    <xf numFmtId="178" fontId="6" fillId="5" borderId="28" xfId="0" applyNumberFormat="1" applyFont="1" applyFill="1" applyBorder="1" applyAlignment="1" applyProtection="1">
      <alignment horizontal="right" vertical="center"/>
      <protection locked="0"/>
    </xf>
    <xf numFmtId="177" fontId="5" fillId="2" borderId="29" xfId="3" applyNumberFormat="1" applyFont="1" applyFill="1" applyBorder="1" applyAlignment="1">
      <alignment horizontal="left" vertical="center"/>
    </xf>
    <xf numFmtId="177" fontId="5" fillId="2" borderId="29" xfId="3" applyNumberFormat="1" applyFont="1" applyFill="1" applyBorder="1" applyAlignment="1">
      <alignment horizontal="center" vertical="center"/>
    </xf>
    <xf numFmtId="177" fontId="5" fillId="2" borderId="30" xfId="3" applyNumberFormat="1" applyFont="1" applyFill="1" applyBorder="1" applyAlignment="1">
      <alignment horizontal="left" vertical="center"/>
    </xf>
    <xf numFmtId="177" fontId="5" fillId="0" borderId="30" xfId="3" applyNumberFormat="1" applyFont="1" applyBorder="1" applyAlignment="1">
      <alignment horizontal="left" vertical="center"/>
    </xf>
    <xf numFmtId="9" fontId="5" fillId="5" borderId="30" xfId="24" applyFont="1" applyFill="1" applyBorder="1" applyAlignment="1" applyProtection="1">
      <alignment horizontal="center" vertical="center"/>
      <protection locked="0"/>
    </xf>
    <xf numFmtId="177" fontId="5" fillId="2" borderId="30" xfId="3" applyNumberFormat="1" applyFont="1" applyFill="1" applyBorder="1" applyAlignment="1">
      <alignment horizontal="center" vertical="center"/>
    </xf>
    <xf numFmtId="177" fontId="5" fillId="2" borderId="31" xfId="3" applyNumberFormat="1" applyFont="1" applyFill="1" applyBorder="1" applyAlignment="1">
      <alignment horizontal="left" vertical="center"/>
    </xf>
    <xf numFmtId="177" fontId="5" fillId="2" borderId="31" xfId="3" applyNumberFormat="1" applyFont="1" applyFill="1" applyBorder="1" applyAlignment="1">
      <alignment horizontal="center" vertical="center"/>
    </xf>
    <xf numFmtId="0" fontId="20" fillId="2" borderId="0" xfId="5" applyFont="1" applyFill="1" applyAlignment="1">
      <alignment horizontal="left" vertical="center" wrapText="1"/>
    </xf>
    <xf numFmtId="176" fontId="21" fillId="2" borderId="0" xfId="69" applyNumberFormat="1" applyFont="1" applyFill="1" applyAlignment="1">
      <alignment horizontal="left" vertical="center"/>
    </xf>
    <xf numFmtId="0" fontId="20" fillId="2" borderId="32" xfId="5" applyFont="1" applyFill="1" applyBorder="1" applyAlignment="1">
      <alignment horizontal="left" vertical="center" wrapText="1"/>
    </xf>
    <xf numFmtId="0" fontId="20" fillId="2" borderId="33" xfId="5" applyFont="1" applyFill="1" applyBorder="1" applyAlignment="1">
      <alignment horizontal="left" vertical="center" wrapText="1"/>
    </xf>
    <xf numFmtId="176" fontId="21" fillId="2" borderId="33" xfId="69" applyNumberFormat="1" applyFont="1" applyFill="1" applyBorder="1" applyAlignment="1">
      <alignment horizontal="left" vertical="center"/>
    </xf>
    <xf numFmtId="0" fontId="21" fillId="2" borderId="34" xfId="5" applyFont="1" applyFill="1" applyBorder="1" applyAlignment="1">
      <alignment horizontal="left" vertical="center"/>
    </xf>
    <xf numFmtId="0" fontId="21" fillId="2" borderId="0" xfId="5" applyFont="1" applyFill="1" applyAlignment="1">
      <alignment horizontal="left" vertical="center"/>
    </xf>
    <xf numFmtId="0" fontId="21" fillId="7" borderId="34" xfId="5" applyFont="1" applyFill="1" applyBorder="1" applyAlignment="1">
      <alignment horizontal="left" vertical="center"/>
    </xf>
    <xf numFmtId="0" fontId="21" fillId="2" borderId="0" xfId="5" applyFont="1" applyFill="1" applyAlignment="1">
      <alignment horizontal="left" vertical="center" wrapText="1"/>
    </xf>
    <xf numFmtId="0" fontId="21" fillId="2" borderId="35" xfId="5" applyFont="1" applyFill="1" applyBorder="1" applyAlignment="1">
      <alignment horizontal="left" vertical="center"/>
    </xf>
    <xf numFmtId="0" fontId="21" fillId="2" borderId="36" xfId="5" applyFont="1" applyFill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183" fontId="6" fillId="5" borderId="10" xfId="69" applyNumberFormat="1" applyFont="1" applyFill="1" applyBorder="1" applyAlignment="1" applyProtection="1">
      <alignment horizontal="left" vertical="center"/>
      <protection locked="0"/>
    </xf>
    <xf numFmtId="183" fontId="6" fillId="5" borderId="20" xfId="69" applyNumberFormat="1" applyFont="1" applyFill="1" applyBorder="1" applyAlignment="1" applyProtection="1">
      <alignment horizontal="left" vertical="center"/>
      <protection locked="0"/>
    </xf>
    <xf numFmtId="183" fontId="6" fillId="5" borderId="28" xfId="69" applyNumberFormat="1" applyFont="1" applyFill="1" applyBorder="1" applyAlignment="1" applyProtection="1">
      <alignment horizontal="left" vertical="center"/>
      <protection locked="0"/>
    </xf>
    <xf numFmtId="176" fontId="21" fillId="2" borderId="0" xfId="69" applyNumberFormat="1" applyFont="1" applyFill="1" applyAlignment="1">
      <alignment horizontal="left" vertical="center" wrapText="1"/>
    </xf>
    <xf numFmtId="176" fontId="21" fillId="2" borderId="36" xfId="69" applyNumberFormat="1" applyFont="1" applyFill="1" applyBorder="1" applyAlignment="1">
      <alignment horizontal="left" vertical="center"/>
    </xf>
    <xf numFmtId="4" fontId="6" fillId="2" borderId="0" xfId="3" applyNumberFormat="1" applyFont="1" applyFill="1" applyAlignment="1">
      <alignment horizontal="center" vertical="center"/>
    </xf>
    <xf numFmtId="9" fontId="19" fillId="0" borderId="0" xfId="24" applyFont="1" applyAlignment="1">
      <alignment horizontal="left" vertical="center"/>
    </xf>
    <xf numFmtId="0" fontId="19" fillId="5" borderId="0" xfId="5" applyFont="1" applyFill="1" applyAlignment="1" applyProtection="1">
      <alignment horizontal="left" vertical="center"/>
      <protection locked="0"/>
    </xf>
    <xf numFmtId="0" fontId="6" fillId="5" borderId="0" xfId="5" applyFont="1" applyFill="1" applyAlignment="1" applyProtection="1">
      <alignment horizontal="left" vertical="center"/>
      <protection locked="0"/>
    </xf>
    <xf numFmtId="0" fontId="6" fillId="5" borderId="0" xfId="5" applyFont="1" applyFill="1" applyAlignment="1" applyProtection="1">
      <alignment horizontal="left" vertical="center" wrapText="1"/>
      <protection locked="0"/>
    </xf>
    <xf numFmtId="4" fontId="6" fillId="0" borderId="37" xfId="0" applyNumberFormat="1" applyFont="1" applyBorder="1" applyAlignment="1">
      <alignment horizontal="right" vertical="center"/>
    </xf>
    <xf numFmtId="177" fontId="5" fillId="2" borderId="29" xfId="3" applyNumberFormat="1" applyFont="1" applyFill="1" applyBorder="1" applyAlignment="1">
      <alignment horizontal="right" vertical="center" wrapText="1"/>
    </xf>
    <xf numFmtId="9" fontId="16" fillId="2" borderId="0" xfId="24" applyFont="1" applyFill="1" applyAlignment="1">
      <alignment vertical="center"/>
    </xf>
    <xf numFmtId="177" fontId="5" fillId="2" borderId="30" xfId="3" applyNumberFormat="1" applyFont="1" applyFill="1" applyBorder="1" applyAlignment="1">
      <alignment horizontal="right" vertical="center" wrapText="1"/>
    </xf>
    <xf numFmtId="177" fontId="5" fillId="2" borderId="31" xfId="3" applyNumberFormat="1" applyFont="1" applyFill="1" applyBorder="1" applyAlignment="1">
      <alignment horizontal="right" vertical="center" wrapText="1"/>
    </xf>
    <xf numFmtId="176" fontId="21" fillId="2" borderId="38" xfId="69" applyNumberFormat="1" applyFont="1" applyFill="1" applyBorder="1" applyAlignment="1">
      <alignment horizontal="left" vertical="center"/>
    </xf>
    <xf numFmtId="176" fontId="21" fillId="2" borderId="39" xfId="69" applyNumberFormat="1" applyFont="1" applyFill="1" applyBorder="1" applyAlignment="1">
      <alignment horizontal="left" vertical="center"/>
    </xf>
    <xf numFmtId="176" fontId="21" fillId="2" borderId="39" xfId="69" applyNumberFormat="1" applyFont="1" applyFill="1" applyBorder="1" applyAlignment="1">
      <alignment horizontal="left" vertical="center" wrapText="1"/>
    </xf>
    <xf numFmtId="0" fontId="19" fillId="0" borderId="0" xfId="5" applyFont="1" applyAlignment="1">
      <alignment horizontal="left" vertical="center" wrapText="1"/>
    </xf>
    <xf numFmtId="176" fontId="21" fillId="2" borderId="40" xfId="69" applyNumberFormat="1" applyFont="1" applyFill="1" applyBorder="1" applyAlignment="1">
      <alignment horizontal="left" vertical="center"/>
    </xf>
    <xf numFmtId="4" fontId="19" fillId="0" borderId="0" xfId="5" applyNumberFormat="1" applyFont="1" applyAlignment="1">
      <alignment horizontal="left" vertical="center"/>
    </xf>
    <xf numFmtId="0" fontId="0" fillId="2" borderId="0" xfId="5" applyFill="1" applyAlignment="1">
      <alignment horizontal="left" vertical="center"/>
    </xf>
    <xf numFmtId="0" fontId="22" fillId="0" borderId="0" xfId="5" applyFont="1" applyAlignment="1">
      <alignment horizontal="left" vertical="center"/>
    </xf>
    <xf numFmtId="0" fontId="0" fillId="0" borderId="0" xfId="5" applyAlignment="1">
      <alignment horizontal="left" vertical="center" wrapText="1"/>
    </xf>
    <xf numFmtId="0" fontId="18" fillId="6" borderId="41" xfId="56" applyFont="1" applyFill="1" applyBorder="1" applyAlignment="1">
      <alignment horizontal="left" vertical="center" wrapText="1"/>
    </xf>
    <xf numFmtId="0" fontId="18" fillId="6" borderId="8" xfId="56" applyFont="1" applyFill="1" applyBorder="1" applyAlignment="1">
      <alignment horizontal="left" vertical="center" wrapText="1"/>
    </xf>
    <xf numFmtId="0" fontId="6" fillId="0" borderId="13" xfId="1" applyFont="1" applyBorder="1" applyAlignment="1">
      <alignment horizontal="left" vertical="center"/>
    </xf>
    <xf numFmtId="181" fontId="6" fillId="0" borderId="10" xfId="7" applyNumberFormat="1" applyFont="1" applyBorder="1" applyAlignment="1">
      <alignment horizontal="left" vertical="center"/>
    </xf>
    <xf numFmtId="177" fontId="6" fillId="0" borderId="10" xfId="7" applyNumberFormat="1" applyFont="1" applyBorder="1" applyAlignment="1">
      <alignment horizontal="left" vertical="center"/>
    </xf>
    <xf numFmtId="186" fontId="6" fillId="0" borderId="10" xfId="9" applyNumberFormat="1" applyFont="1" applyBorder="1" applyAlignment="1">
      <alignment horizontal="left" vertical="center"/>
    </xf>
    <xf numFmtId="0" fontId="6" fillId="0" borderId="13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18" fillId="6" borderId="42" xfId="56" applyFont="1" applyFill="1" applyBorder="1" applyAlignment="1">
      <alignment vertical="center" wrapText="1"/>
    </xf>
    <xf numFmtId="185" fontId="9" fillId="0" borderId="13" xfId="9" applyNumberFormat="1" applyFont="1" applyBorder="1" applyAlignment="1">
      <alignment horizontal="left" vertical="center" wrapText="1"/>
    </xf>
    <xf numFmtId="0" fontId="6" fillId="0" borderId="10" xfId="1" applyFont="1" applyBorder="1" applyAlignment="1">
      <alignment horizontal="left" vertical="center" wrapText="1"/>
    </xf>
    <xf numFmtId="185" fontId="23" fillId="0" borderId="13" xfId="9" applyNumberFormat="1" applyFont="1" applyBorder="1" applyAlignment="1">
      <alignment horizontal="left" vertical="center" wrapText="1"/>
    </xf>
    <xf numFmtId="0" fontId="19" fillId="0" borderId="10" xfId="5" applyFont="1" applyBorder="1" applyAlignment="1">
      <alignment horizontal="left" vertical="center"/>
    </xf>
    <xf numFmtId="0" fontId="9" fillId="0" borderId="13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left" vertical="center" wrapText="1"/>
    </xf>
    <xf numFmtId="0" fontId="19" fillId="0" borderId="10" xfId="5" applyFont="1" applyBorder="1" applyAlignment="1">
      <alignment horizontal="left" vertical="center" wrapText="1"/>
    </xf>
    <xf numFmtId="181" fontId="6" fillId="0" borderId="10" xfId="7" applyNumberFormat="1" applyFont="1" applyBorder="1" applyAlignment="1">
      <alignment horizontal="left" vertical="center" wrapText="1"/>
    </xf>
    <xf numFmtId="0" fontId="6" fillId="0" borderId="13" xfId="8" applyFont="1" applyBorder="1" applyAlignment="1">
      <alignment horizontal="left" vertical="center" wrapText="1"/>
    </xf>
    <xf numFmtId="183" fontId="6" fillId="0" borderId="10" xfId="8" applyNumberFormat="1" applyFont="1" applyBorder="1" applyAlignment="1">
      <alignment horizontal="left" vertical="center"/>
    </xf>
    <xf numFmtId="177" fontId="4" fillId="2" borderId="2" xfId="7" applyNumberFormat="1" applyFont="1" applyFill="1" applyBorder="1" applyAlignment="1">
      <alignment horizontal="left"/>
    </xf>
    <xf numFmtId="0" fontId="7" fillId="2" borderId="0" xfId="3" applyFont="1" applyFill="1">
      <alignment vertical="center"/>
    </xf>
    <xf numFmtId="0" fontId="18" fillId="6" borderId="17" xfId="56" applyFont="1" applyFill="1" applyBorder="1" applyAlignment="1">
      <alignment horizontal="left" vertical="center" wrapText="1"/>
    </xf>
    <xf numFmtId="0" fontId="0" fillId="0" borderId="0" xfId="5" applyAlignment="1" applyProtection="1">
      <alignment horizontal="left" vertical="center"/>
      <protection locked="0"/>
    </xf>
    <xf numFmtId="2" fontId="0" fillId="5" borderId="0" xfId="5" applyNumberFormat="1" applyFill="1" applyAlignment="1" applyProtection="1">
      <alignment horizontal="left" vertical="center"/>
      <protection locked="0"/>
    </xf>
    <xf numFmtId="9" fontId="0" fillId="2" borderId="0" xfId="24" applyFont="1" applyFill="1" applyAlignment="1">
      <alignment horizontal="left" vertical="center"/>
    </xf>
    <xf numFmtId="0" fontId="6" fillId="0" borderId="13" xfId="6" applyFont="1" applyBorder="1" applyAlignment="1">
      <alignment horizontal="left" vertical="center"/>
    </xf>
    <xf numFmtId="0" fontId="6" fillId="0" borderId="10" xfId="6" applyFont="1" applyBorder="1" applyAlignment="1">
      <alignment horizontal="left" vertical="center"/>
    </xf>
    <xf numFmtId="180" fontId="6" fillId="0" borderId="10" xfId="6" applyNumberFormat="1" applyFont="1" applyBorder="1" applyAlignment="1">
      <alignment horizontal="left" vertical="center"/>
    </xf>
    <xf numFmtId="0" fontId="6" fillId="0" borderId="21" xfId="6" applyFont="1" applyBorder="1" applyAlignment="1">
      <alignment horizontal="left" vertical="center"/>
    </xf>
    <xf numFmtId="0" fontId="6" fillId="0" borderId="22" xfId="6" applyFont="1" applyBorder="1" applyAlignment="1">
      <alignment horizontal="left" vertical="center"/>
    </xf>
    <xf numFmtId="177" fontId="6" fillId="0" borderId="22" xfId="7" applyNumberFormat="1" applyFont="1" applyBorder="1" applyAlignment="1">
      <alignment horizontal="left" vertical="center"/>
    </xf>
    <xf numFmtId="180" fontId="6" fillId="0" borderId="22" xfId="6" applyNumberFormat="1" applyFont="1" applyBorder="1" applyAlignment="1">
      <alignment horizontal="left" vertical="center"/>
    </xf>
    <xf numFmtId="4" fontId="6" fillId="0" borderId="22" xfId="0" applyNumberFormat="1" applyFont="1" applyBorder="1" applyAlignment="1">
      <alignment horizontal="right" vertical="center" wrapText="1"/>
    </xf>
    <xf numFmtId="0" fontId="22" fillId="2" borderId="0" xfId="5" applyFont="1" applyFill="1" applyAlignment="1">
      <alignment horizontal="left" vertical="center"/>
    </xf>
    <xf numFmtId="0" fontId="0" fillId="2" borderId="0" xfId="5" applyFill="1" applyAlignment="1">
      <alignment horizontal="left" vertical="center" wrapText="1"/>
    </xf>
    <xf numFmtId="177" fontId="6" fillId="2" borderId="0" xfId="26" applyNumberFormat="1" applyFont="1" applyFill="1" applyAlignment="1">
      <alignment horizontal="left" vertical="center" wrapText="1"/>
    </xf>
    <xf numFmtId="177" fontId="6" fillId="2" borderId="0" xfId="58" applyNumberFormat="1" applyFont="1" applyFill="1" applyAlignment="1">
      <alignment horizontal="left" vertical="center" wrapText="1"/>
    </xf>
    <xf numFmtId="0" fontId="6" fillId="2" borderId="0" xfId="64" applyFont="1" applyFill="1" applyAlignment="1">
      <alignment horizontal="left" vertical="center" wrapText="1"/>
    </xf>
    <xf numFmtId="4" fontId="6" fillId="2" borderId="0" xfId="64" applyNumberFormat="1" applyFont="1" applyFill="1" applyAlignment="1">
      <alignment horizontal="left" vertical="center" wrapText="1"/>
    </xf>
    <xf numFmtId="0" fontId="18" fillId="6" borderId="41" xfId="56" applyFont="1" applyFill="1" applyBorder="1" applyAlignment="1">
      <alignment vertical="center" wrapText="1"/>
    </xf>
    <xf numFmtId="0" fontId="6" fillId="2" borderId="13" xfId="9" applyFont="1" applyFill="1" applyBorder="1" applyAlignment="1">
      <alignment horizontal="left" vertical="center" wrapText="1"/>
    </xf>
    <xf numFmtId="0" fontId="6" fillId="2" borderId="10" xfId="9" applyFont="1" applyFill="1" applyBorder="1" applyAlignment="1">
      <alignment horizontal="left" vertical="center" wrapText="1"/>
    </xf>
    <xf numFmtId="179" fontId="6" fillId="0" borderId="10" xfId="23" applyNumberFormat="1" applyFont="1" applyBorder="1" applyAlignment="1">
      <alignment horizontal="left" vertical="center" wrapText="1"/>
    </xf>
    <xf numFmtId="0" fontId="6" fillId="0" borderId="10" xfId="56" applyFont="1" applyBorder="1" applyAlignment="1">
      <alignment horizontal="left" vertical="center" wrapText="1"/>
    </xf>
    <xf numFmtId="179" fontId="6" fillId="0" borderId="10" xfId="65" applyNumberFormat="1" applyFont="1" applyBorder="1" applyAlignment="1">
      <alignment horizontal="left" vertical="center" wrapText="1"/>
    </xf>
    <xf numFmtId="3" fontId="6" fillId="0" borderId="10" xfId="1" applyNumberFormat="1" applyFont="1" applyBorder="1" applyAlignment="1">
      <alignment horizontal="left" vertical="center" wrapText="1"/>
    </xf>
    <xf numFmtId="0" fontId="6" fillId="0" borderId="10" xfId="9" applyFont="1" applyBorder="1" applyAlignment="1">
      <alignment horizontal="left" vertical="center" wrapText="1"/>
    </xf>
    <xf numFmtId="0" fontId="19" fillId="2" borderId="13" xfId="56" applyFont="1" applyFill="1" applyBorder="1" applyAlignment="1">
      <alignment horizontal="left" vertical="center" wrapText="1"/>
    </xf>
    <xf numFmtId="0" fontId="9" fillId="2" borderId="10" xfId="9" applyFont="1" applyFill="1" applyBorder="1" applyAlignment="1">
      <alignment horizontal="left" vertical="center" wrapText="1"/>
    </xf>
    <xf numFmtId="0" fontId="19" fillId="2" borderId="10" xfId="9" applyFont="1" applyFill="1" applyBorder="1" applyAlignment="1">
      <alignment horizontal="left" vertical="center" wrapText="1"/>
    </xf>
    <xf numFmtId="0" fontId="6" fillId="0" borderId="0" xfId="3" applyFont="1">
      <alignment vertical="center"/>
    </xf>
    <xf numFmtId="177" fontId="6" fillId="5" borderId="0" xfId="26" applyNumberFormat="1" applyFont="1" applyFill="1" applyAlignment="1" applyProtection="1">
      <alignment horizontal="left" vertical="center" wrapText="1"/>
      <protection locked="0"/>
    </xf>
    <xf numFmtId="177" fontId="6" fillId="5" borderId="0" xfId="58" applyNumberFormat="1" applyFont="1" applyFill="1" applyAlignment="1" applyProtection="1">
      <alignment horizontal="left" vertical="center" wrapText="1"/>
      <protection locked="0"/>
    </xf>
    <xf numFmtId="0" fontId="6" fillId="5" borderId="0" xfId="64" applyFont="1" applyFill="1" applyAlignment="1" applyProtection="1">
      <alignment horizontal="left" vertical="center" wrapText="1"/>
      <protection locked="0"/>
    </xf>
    <xf numFmtId="181" fontId="6" fillId="5" borderId="0" xfId="26" applyNumberFormat="1" applyFont="1" applyFill="1" applyAlignment="1" applyProtection="1">
      <alignment horizontal="left" vertical="center" wrapText="1"/>
      <protection locked="0"/>
    </xf>
    <xf numFmtId="4" fontId="6" fillId="2" borderId="0" xfId="26" applyNumberFormat="1" applyFont="1" applyFill="1" applyAlignment="1">
      <alignment horizontal="left" vertical="center" wrapText="1"/>
    </xf>
    <xf numFmtId="0" fontId="19" fillId="2" borderId="10" xfId="56" applyFont="1" applyFill="1" applyBorder="1" applyAlignment="1">
      <alignment horizontal="left" wrapText="1"/>
    </xf>
    <xf numFmtId="0" fontId="9" fillId="2" borderId="10" xfId="1" applyFont="1" applyFill="1" applyBorder="1" applyAlignment="1">
      <alignment horizontal="left" vertical="center" wrapText="1"/>
    </xf>
    <xf numFmtId="0" fontId="19" fillId="2" borderId="10" xfId="1" applyFont="1" applyFill="1" applyBorder="1" applyAlignment="1">
      <alignment horizontal="left" vertical="center" wrapText="1"/>
    </xf>
    <xf numFmtId="0" fontId="19" fillId="2" borderId="10" xfId="39" applyFont="1" applyFill="1" applyBorder="1" applyAlignment="1">
      <alignment horizontal="left" vertical="center" wrapText="1"/>
    </xf>
    <xf numFmtId="0" fontId="9" fillId="2" borderId="10" xfId="39" applyFont="1" applyFill="1" applyBorder="1" applyAlignment="1">
      <alignment horizontal="left" vertical="center" wrapText="1"/>
    </xf>
    <xf numFmtId="0" fontId="6" fillId="2" borderId="13" xfId="56" applyFont="1" applyFill="1" applyBorder="1" applyAlignment="1">
      <alignment horizontal="left" vertical="center" wrapText="1"/>
    </xf>
    <xf numFmtId="179" fontId="6" fillId="2" borderId="10" xfId="23" applyNumberFormat="1" applyFont="1" applyFill="1" applyBorder="1" applyAlignment="1">
      <alignment horizontal="left" vertical="center" wrapText="1"/>
    </xf>
    <xf numFmtId="4" fontId="6" fillId="2" borderId="10" xfId="1" applyNumberFormat="1" applyFont="1" applyFill="1" applyBorder="1" applyAlignment="1">
      <alignment horizontal="left" vertical="center" wrapText="1"/>
    </xf>
    <xf numFmtId="182" fontId="6" fillId="2" borderId="10" xfId="9" applyNumberFormat="1" applyFont="1" applyFill="1" applyBorder="1" applyAlignment="1">
      <alignment horizontal="left" vertical="center" wrapText="1"/>
    </xf>
    <xf numFmtId="0" fontId="6" fillId="2" borderId="10" xfId="1" applyFont="1" applyFill="1" applyBorder="1" applyAlignment="1">
      <alignment horizontal="left" vertical="center" wrapText="1"/>
    </xf>
    <xf numFmtId="4" fontId="6" fillId="0" borderId="10" xfId="1" applyNumberFormat="1" applyFont="1" applyBorder="1" applyAlignment="1">
      <alignment horizontal="left" vertical="center" wrapText="1"/>
    </xf>
    <xf numFmtId="0" fontId="6" fillId="2" borderId="10" xfId="39" applyFont="1" applyFill="1" applyBorder="1" applyAlignment="1">
      <alignment horizontal="left" vertical="center" wrapText="1"/>
    </xf>
    <xf numFmtId="187" fontId="6" fillId="2" borderId="10" xfId="56" applyNumberFormat="1" applyFont="1" applyFill="1" applyBorder="1" applyAlignment="1">
      <alignment horizontal="left" wrapText="1"/>
    </xf>
    <xf numFmtId="0" fontId="6" fillId="2" borderId="21" xfId="9" applyFont="1" applyFill="1" applyBorder="1" applyAlignment="1">
      <alignment horizontal="left" vertical="center" wrapText="1"/>
    </xf>
    <xf numFmtId="0" fontId="6" fillId="2" borderId="22" xfId="9" applyFont="1" applyFill="1" applyBorder="1" applyAlignment="1">
      <alignment horizontal="left" vertical="center" wrapText="1"/>
    </xf>
    <xf numFmtId="0" fontId="6" fillId="0" borderId="22" xfId="56" applyFont="1" applyBorder="1" applyAlignment="1">
      <alignment horizontal="left" vertical="center" wrapText="1"/>
    </xf>
    <xf numFmtId="4" fontId="6" fillId="2" borderId="0" xfId="3" applyNumberFormat="1" applyFont="1" applyFill="1" applyAlignment="1">
      <alignment horizontal="left" vertical="center"/>
    </xf>
    <xf numFmtId="177" fontId="6" fillId="2" borderId="0" xfId="3" applyNumberFormat="1" applyFont="1" applyFill="1" applyAlignment="1">
      <alignment horizontal="left" vertical="center"/>
    </xf>
    <xf numFmtId="177" fontId="3" fillId="2" borderId="4" xfId="7" applyNumberFormat="1" applyFont="1" applyFill="1" applyBorder="1" applyAlignment="1">
      <alignment horizontal="left"/>
    </xf>
    <xf numFmtId="177" fontId="4" fillId="2" borderId="4" xfId="7" applyNumberFormat="1" applyFont="1" applyFill="1" applyBorder="1" applyAlignment="1">
      <alignment horizontal="left" vertical="center"/>
    </xf>
    <xf numFmtId="0" fontId="6" fillId="0" borderId="25" xfId="75" applyFont="1" applyBorder="1" applyAlignment="1">
      <alignment horizontal="left" vertical="center" wrapText="1"/>
    </xf>
    <xf numFmtId="0" fontId="6" fillId="0" borderId="43" xfId="75" applyFont="1" applyBorder="1" applyAlignment="1">
      <alignment horizontal="left" vertical="center" wrapText="1"/>
    </xf>
    <xf numFmtId="0" fontId="6" fillId="0" borderId="26" xfId="75" applyFont="1" applyBorder="1" applyAlignment="1">
      <alignment horizontal="left" vertical="center" wrapText="1"/>
    </xf>
    <xf numFmtId="0" fontId="6" fillId="0" borderId="13" xfId="75" applyFont="1" applyBorder="1" applyAlignment="1">
      <alignment horizontal="left" vertical="center" wrapText="1"/>
    </xf>
    <xf numFmtId="0" fontId="6" fillId="0" borderId="18" xfId="7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0" borderId="13" xfId="3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 wrapText="1"/>
    </xf>
    <xf numFmtId="0" fontId="6" fillId="0" borderId="10" xfId="3" applyFont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0" borderId="44" xfId="75" applyFont="1" applyBorder="1" applyAlignment="1">
      <alignment horizontal="left" vertical="center" wrapText="1"/>
    </xf>
    <xf numFmtId="0" fontId="6" fillId="0" borderId="3" xfId="3" applyFont="1" applyBorder="1">
      <alignment vertical="center"/>
    </xf>
    <xf numFmtId="178" fontId="6" fillId="5" borderId="45" xfId="0" applyNumberFormat="1" applyFont="1" applyFill="1" applyBorder="1" applyAlignment="1" applyProtection="1">
      <alignment horizontal="right" vertical="center"/>
      <protection locked="0"/>
    </xf>
    <xf numFmtId="4" fontId="6" fillId="0" borderId="46" xfId="0" applyNumberFormat="1" applyFont="1" applyBorder="1" applyAlignment="1">
      <alignment horizontal="right" vertical="center"/>
    </xf>
    <xf numFmtId="0" fontId="7" fillId="5" borderId="6" xfId="3" applyFont="1" applyFill="1" applyBorder="1" applyAlignment="1" applyProtection="1">
      <alignment horizontal="left" vertical="center"/>
      <protection locked="0"/>
    </xf>
    <xf numFmtId="178" fontId="6" fillId="5" borderId="47" xfId="0" applyNumberFormat="1" applyFont="1" applyFill="1" applyBorder="1" applyAlignment="1" applyProtection="1">
      <alignment horizontal="right" vertical="center"/>
      <protection locked="0"/>
    </xf>
    <xf numFmtId="0" fontId="6" fillId="0" borderId="3" xfId="3" applyFont="1" applyBorder="1" applyAlignment="1">
      <alignment horizontal="right" vertical="center"/>
    </xf>
    <xf numFmtId="0" fontId="6" fillId="5" borderId="0" xfId="3" applyFont="1" applyFill="1" applyAlignment="1" applyProtection="1">
      <alignment horizontal="left" vertical="center"/>
      <protection locked="0"/>
    </xf>
    <xf numFmtId="2" fontId="6" fillId="0" borderId="3" xfId="3" applyNumberFormat="1" applyFont="1" applyBorder="1" applyAlignment="1">
      <alignment horizontal="right" vertical="center"/>
    </xf>
    <xf numFmtId="0" fontId="7" fillId="5" borderId="0" xfId="3" applyFont="1" applyFill="1" applyAlignment="1" applyProtection="1">
      <alignment horizontal="left" vertical="center"/>
      <protection locked="0"/>
    </xf>
    <xf numFmtId="178" fontId="6" fillId="5" borderId="48" xfId="0" applyNumberFormat="1" applyFont="1" applyFill="1" applyBorder="1" applyAlignment="1" applyProtection="1">
      <alignment horizontal="right" vertical="center"/>
      <protection locked="0"/>
    </xf>
    <xf numFmtId="177" fontId="5" fillId="2" borderId="49" xfId="3" applyNumberFormat="1" applyFont="1" applyFill="1" applyBorder="1" applyAlignment="1">
      <alignment horizontal="left" vertical="center" wrapText="1"/>
    </xf>
    <xf numFmtId="0" fontId="6" fillId="2" borderId="0" xfId="3" applyFont="1" applyFill="1" applyAlignment="1">
      <alignment horizontal="right" vertical="center"/>
    </xf>
    <xf numFmtId="9" fontId="6" fillId="2" borderId="0" xfId="24" applyFont="1" applyFill="1" applyAlignment="1">
      <alignment horizontal="left" vertical="center"/>
    </xf>
    <xf numFmtId="0" fontId="6" fillId="2" borderId="0" xfId="0" applyFont="1" applyFill="1" applyAlignment="1"/>
    <xf numFmtId="0" fontId="6" fillId="0" borderId="0" xfId="0" applyFont="1" applyAlignment="1"/>
    <xf numFmtId="0" fontId="16" fillId="0" borderId="0" xfId="3" applyFont="1">
      <alignment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left" vertical="center"/>
    </xf>
    <xf numFmtId="177" fontId="3" fillId="0" borderId="4" xfId="7" applyNumberFormat="1" applyFont="1" applyBorder="1"/>
    <xf numFmtId="177" fontId="3" fillId="0" borderId="2" xfId="7" applyNumberFormat="1" applyFont="1" applyBorder="1"/>
    <xf numFmtId="177" fontId="4" fillId="0" borderId="4" xfId="7" applyNumberFormat="1" applyFont="1" applyBorder="1" applyAlignment="1">
      <alignment vertical="center"/>
    </xf>
    <xf numFmtId="177" fontId="4" fillId="0" borderId="2" xfId="7" applyNumberFormat="1" applyFont="1" applyBorder="1" applyAlignment="1">
      <alignment vertical="center"/>
    </xf>
    <xf numFmtId="0" fontId="4" fillId="2" borderId="25" xfId="0" applyFont="1" applyFill="1" applyBorder="1" applyAlignment="1">
      <alignment horizontal="left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43" fontId="6" fillId="0" borderId="10" xfId="53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43" fontId="6" fillId="0" borderId="10" xfId="53" applyFont="1" applyBorder="1" applyAlignment="1">
      <alignment horizontal="left" vertical="center" wrapText="1"/>
    </xf>
    <xf numFmtId="182" fontId="6" fillId="0" borderId="10" xfId="0" applyNumberFormat="1" applyFont="1" applyBorder="1" applyAlignment="1">
      <alignment horizontal="left" vertical="center" wrapText="1"/>
    </xf>
    <xf numFmtId="0" fontId="6" fillId="0" borderId="43" xfId="0" applyFont="1" applyBorder="1" applyAlignment="1">
      <alignment vertical="center" wrapText="1"/>
    </xf>
    <xf numFmtId="4" fontId="6" fillId="0" borderId="43" xfId="0" applyNumberFormat="1" applyFont="1" applyBorder="1" applyAlignment="1">
      <alignment horizontal="right" vertical="center" wrapText="1"/>
    </xf>
    <xf numFmtId="178" fontId="6" fillId="5" borderId="43" xfId="0" applyNumberFormat="1" applyFont="1" applyFill="1" applyBorder="1" applyAlignment="1" applyProtection="1">
      <alignment horizontal="right" vertical="center"/>
      <protection locked="0"/>
    </xf>
    <xf numFmtId="0" fontId="6" fillId="0" borderId="10" xfId="0" applyFont="1" applyBorder="1" applyAlignment="1">
      <alignment vertical="center" wrapText="1"/>
    </xf>
    <xf numFmtId="4" fontId="6" fillId="0" borderId="14" xfId="0" applyNumberFormat="1" applyFont="1" applyBorder="1" applyAlignment="1">
      <alignment horizontal="right" vertical="center" wrapText="1"/>
    </xf>
    <xf numFmtId="0" fontId="6" fillId="0" borderId="18" xfId="0" applyFont="1" applyBorder="1" applyAlignment="1">
      <alignment vertical="center" wrapText="1"/>
    </xf>
    <xf numFmtId="2" fontId="6" fillId="0" borderId="3" xfId="0" applyNumberFormat="1" applyFont="1" applyBorder="1" applyAlignment="1">
      <alignment horizontal="right"/>
    </xf>
    <xf numFmtId="0" fontId="7" fillId="0" borderId="0" xfId="3" applyFont="1" applyAlignment="1">
      <alignment horizontal="left" vertical="center"/>
    </xf>
    <xf numFmtId="0" fontId="6" fillId="5" borderId="0" xfId="0" applyFont="1" applyFill="1" applyAlignment="1" applyProtection="1">
      <alignment horizontal="left"/>
      <protection locked="0"/>
    </xf>
    <xf numFmtId="9" fontId="6" fillId="2" borderId="0" xfId="24" applyFont="1" applyFill="1"/>
    <xf numFmtId="4" fontId="6" fillId="2" borderId="0" xfId="0" applyNumberFormat="1" applyFont="1" applyFill="1" applyAlignment="1"/>
    <xf numFmtId="2" fontId="6" fillId="5" borderId="0" xfId="0" applyNumberFormat="1" applyFont="1" applyFill="1" applyAlignment="1" applyProtection="1">
      <alignment horizontal="left"/>
      <protection locked="0"/>
    </xf>
    <xf numFmtId="9" fontId="6" fillId="0" borderId="0" xfId="24" applyFont="1"/>
    <xf numFmtId="0" fontId="4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177" fontId="5" fillId="0" borderId="7" xfId="3" applyNumberFormat="1" applyFont="1" applyBorder="1" applyAlignment="1">
      <alignment horizontal="left" vertical="center"/>
    </xf>
    <xf numFmtId="177" fontId="5" fillId="0" borderId="7" xfId="3" applyNumberFormat="1" applyFont="1" applyBorder="1" applyAlignment="1">
      <alignment horizontal="center" vertical="center"/>
    </xf>
    <xf numFmtId="0" fontId="6" fillId="0" borderId="44" xfId="0" applyFont="1" applyBorder="1" applyAlignment="1">
      <alignment vertical="center" wrapText="1"/>
    </xf>
    <xf numFmtId="177" fontId="5" fillId="0" borderId="7" xfId="3" applyNumberFormat="1" applyFont="1" applyBorder="1" applyAlignment="1">
      <alignment horizontal="left" vertical="center" wrapText="1"/>
    </xf>
    <xf numFmtId="177" fontId="5" fillId="0" borderId="49" xfId="3" applyNumberFormat="1" applyFont="1" applyBorder="1" applyAlignment="1">
      <alignment horizontal="left" vertical="center" wrapText="1"/>
    </xf>
    <xf numFmtId="177" fontId="5" fillId="0" borderId="7" xfId="3" applyNumberFormat="1" applyFont="1" applyBorder="1">
      <alignment vertical="center"/>
    </xf>
    <xf numFmtId="0" fontId="16" fillId="0" borderId="0" xfId="3" applyFont="1" applyAlignment="1">
      <alignment horizontal="left" vertical="center"/>
    </xf>
    <xf numFmtId="4" fontId="16" fillId="0" borderId="0" xfId="3" applyNumberFormat="1" applyFont="1">
      <alignment vertical="center"/>
    </xf>
    <xf numFmtId="177" fontId="25" fillId="0" borderId="0" xfId="0" applyNumberFormat="1" applyFont="1">
      <alignment vertical="center"/>
    </xf>
    <xf numFmtId="0" fontId="19" fillId="0" borderId="0" xfId="0" applyFont="1">
      <alignment vertical="center"/>
    </xf>
    <xf numFmtId="177" fontId="6" fillId="0" borderId="0" xfId="0" applyNumberFormat="1" applyFont="1">
      <alignment vertical="center"/>
    </xf>
    <xf numFmtId="177" fontId="25" fillId="0" borderId="0" xfId="0" applyNumberFormat="1" applyFont="1" applyProtection="1">
      <alignment vertical="center"/>
      <protection locked="0"/>
    </xf>
    <xf numFmtId="0" fontId="26" fillId="0" borderId="0" xfId="0" applyFont="1">
      <alignment vertical="center"/>
    </xf>
    <xf numFmtId="10" fontId="26" fillId="0" borderId="0" xfId="0" applyNumberFormat="1" applyFont="1">
      <alignment vertical="center"/>
    </xf>
    <xf numFmtId="0" fontId="27" fillId="3" borderId="0" xfId="0" applyFont="1" applyFill="1" applyAlignment="1" applyProtection="1">
      <alignment horizontal="center" vertical="center" wrapText="1"/>
      <protection locked="0"/>
    </xf>
    <xf numFmtId="0" fontId="28" fillId="0" borderId="0" xfId="0" applyFont="1">
      <alignment vertical="center"/>
    </xf>
    <xf numFmtId="0" fontId="28" fillId="5" borderId="0" xfId="0" applyFont="1" applyFill="1" applyAlignment="1" applyProtection="1">
      <alignment vertical="center" wrapText="1"/>
      <protection locked="0"/>
    </xf>
    <xf numFmtId="0" fontId="28" fillId="0" borderId="0" xfId="0" applyFont="1" applyAlignment="1">
      <alignment vertical="center" wrapText="1"/>
    </xf>
    <xf numFmtId="58" fontId="28" fillId="5" borderId="0" xfId="0" applyNumberFormat="1" applyFont="1" applyFill="1" applyProtection="1">
      <alignment vertical="center"/>
      <protection locked="0"/>
    </xf>
    <xf numFmtId="0" fontId="28" fillId="5" borderId="0" xfId="0" applyFont="1" applyFill="1" applyProtection="1">
      <alignment vertical="center"/>
      <protection locked="0"/>
    </xf>
    <xf numFmtId="0" fontId="29" fillId="5" borderId="0" xfId="67" applyFill="1" applyProtection="1">
      <alignment vertical="center"/>
      <protection locked="0"/>
    </xf>
    <xf numFmtId="0" fontId="29" fillId="5" borderId="0" xfId="67" applyFill="1" applyAlignment="1" applyProtection="1">
      <alignment horizontal="left" vertical="center"/>
      <protection locked="0"/>
    </xf>
    <xf numFmtId="177" fontId="18" fillId="0" borderId="0" xfId="0" applyNumberFormat="1" applyFont="1">
      <alignment vertical="center"/>
    </xf>
    <xf numFmtId="180" fontId="18" fillId="5" borderId="0" xfId="0" applyNumberFormat="1" applyFont="1" applyFill="1" applyAlignment="1" applyProtection="1">
      <alignment horizontal="left" vertical="center"/>
      <protection locked="0"/>
    </xf>
    <xf numFmtId="177" fontId="18" fillId="0" borderId="0" xfId="0" applyNumberFormat="1" applyFont="1" applyAlignment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177" fontId="30" fillId="0" borderId="0" xfId="0" applyNumberFormat="1" applyFont="1" applyAlignment="1" applyProtection="1">
      <alignment horizontal="center" vertical="center"/>
      <protection locked="0"/>
    </xf>
    <xf numFmtId="177" fontId="30" fillId="0" borderId="50" xfId="0" applyNumberFormat="1" applyFont="1" applyBorder="1" applyAlignment="1">
      <alignment horizontal="center" vertical="center"/>
    </xf>
    <xf numFmtId="177" fontId="18" fillId="4" borderId="51" xfId="0" applyNumberFormat="1" applyFont="1" applyFill="1" applyBorder="1">
      <alignment vertical="center"/>
    </xf>
    <xf numFmtId="177" fontId="31" fillId="4" borderId="52" xfId="0" applyNumberFormat="1" applyFont="1" applyFill="1" applyBorder="1" applyAlignment="1">
      <alignment horizontal="left" vertical="center"/>
    </xf>
    <xf numFmtId="177" fontId="31" fillId="0" borderId="0" xfId="7" applyNumberFormat="1" applyFont="1" applyAlignment="1">
      <alignment horizontal="left" vertical="center" wrapText="1" indent="3"/>
    </xf>
    <xf numFmtId="177" fontId="31" fillId="0" borderId="0" xfId="0" applyNumberFormat="1" applyFont="1" applyAlignment="1">
      <alignment horizontal="left" vertical="center"/>
    </xf>
    <xf numFmtId="177" fontId="31" fillId="0" borderId="29" xfId="0" applyNumberFormat="1" applyFont="1" applyBorder="1" applyAlignment="1">
      <alignment horizontal="left" vertical="center"/>
    </xf>
    <xf numFmtId="177" fontId="5" fillId="0" borderId="0" xfId="0" applyNumberFormat="1" applyFont="1">
      <alignment vertical="center"/>
    </xf>
    <xf numFmtId="177" fontId="32" fillId="3" borderId="53" xfId="0" applyNumberFormat="1" applyFont="1" applyFill="1" applyBorder="1" applyAlignment="1">
      <alignment horizontal="center" vertical="center"/>
    </xf>
    <xf numFmtId="177" fontId="32" fillId="3" borderId="53" xfId="0" applyNumberFormat="1" applyFont="1" applyFill="1" applyBorder="1" applyAlignment="1">
      <alignment horizontal="right" vertical="center"/>
    </xf>
    <xf numFmtId="177" fontId="5" fillId="0" borderId="54" xfId="0" applyNumberFormat="1" applyFont="1" applyBorder="1" applyAlignment="1">
      <alignment horizontal="left" vertical="center"/>
    </xf>
    <xf numFmtId="9" fontId="5" fillId="0" borderId="54" xfId="24" applyFont="1" applyBorder="1" applyAlignment="1">
      <alignment horizontal="left" vertical="center"/>
    </xf>
    <xf numFmtId="177" fontId="33" fillId="0" borderId="54" xfId="0" applyNumberFormat="1" applyFont="1" applyBorder="1" applyAlignment="1">
      <alignment horizontal="left" vertical="center"/>
    </xf>
    <xf numFmtId="177" fontId="5" fillId="0" borderId="55" xfId="0" applyNumberFormat="1" applyFont="1" applyBorder="1" applyAlignment="1">
      <alignment horizontal="left" vertical="center"/>
    </xf>
    <xf numFmtId="9" fontId="5" fillId="0" borderId="55" xfId="24" applyFont="1" applyBorder="1" applyAlignment="1">
      <alignment horizontal="left" vertical="center"/>
    </xf>
    <xf numFmtId="177" fontId="33" fillId="0" borderId="55" xfId="0" applyNumberFormat="1" applyFont="1" applyBorder="1" applyAlignment="1">
      <alignment horizontal="left" vertical="center"/>
    </xf>
    <xf numFmtId="177" fontId="5" fillId="0" borderId="56" xfId="0" applyNumberFormat="1" applyFont="1" applyBorder="1" applyAlignment="1">
      <alignment horizontal="left" vertical="center"/>
    </xf>
    <xf numFmtId="9" fontId="5" fillId="0" borderId="56" xfId="24" applyFont="1" applyBorder="1" applyAlignment="1">
      <alignment horizontal="left" vertical="center"/>
    </xf>
    <xf numFmtId="177" fontId="33" fillId="0" borderId="56" xfId="0" applyNumberFormat="1" applyFont="1" applyBorder="1" applyAlignment="1">
      <alignment horizontal="left" vertical="center"/>
    </xf>
    <xf numFmtId="177" fontId="5" fillId="0" borderId="49" xfId="0" applyNumberFormat="1" applyFont="1" applyBorder="1" applyAlignment="1">
      <alignment horizontal="left" vertical="center"/>
    </xf>
    <xf numFmtId="177" fontId="33" fillId="0" borderId="49" xfId="0" applyNumberFormat="1" applyFont="1" applyBorder="1" applyAlignment="1">
      <alignment horizontal="left"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26" fillId="0" borderId="36" xfId="0" applyFont="1" applyBorder="1">
      <alignment vertical="center"/>
    </xf>
    <xf numFmtId="0" fontId="36" fillId="0" borderId="0" xfId="0" applyFont="1" applyAlignment="1">
      <alignment horizontal="left" vertical="center"/>
    </xf>
    <xf numFmtId="14" fontId="36" fillId="0" borderId="0" xfId="0" applyNumberFormat="1" applyFont="1" applyAlignment="1">
      <alignment horizontal="left" vertical="center"/>
    </xf>
    <xf numFmtId="10" fontId="25" fillId="0" borderId="0" xfId="0" applyNumberFormat="1" applyFont="1">
      <alignment vertical="center"/>
    </xf>
    <xf numFmtId="10" fontId="19" fillId="0" borderId="0" xfId="0" applyNumberFormat="1" applyFont="1">
      <alignment vertical="center"/>
    </xf>
    <xf numFmtId="0" fontId="28" fillId="0" borderId="57" xfId="0" applyFont="1" applyBorder="1" applyAlignment="1" applyProtection="1">
      <alignment horizontal="center" vertical="center"/>
      <protection locked="0"/>
    </xf>
    <xf numFmtId="0" fontId="28" fillId="0" borderId="58" xfId="0" applyFont="1" applyBorder="1" applyAlignment="1" applyProtection="1">
      <alignment horizontal="center" vertical="center"/>
      <protection locked="0"/>
    </xf>
    <xf numFmtId="0" fontId="28" fillId="0" borderId="59" xfId="0" applyFont="1" applyBorder="1" applyAlignment="1" applyProtection="1">
      <alignment horizontal="center" vertical="center"/>
      <protection locked="0"/>
    </xf>
    <xf numFmtId="10" fontId="6" fillId="0" borderId="0" xfId="0" applyNumberFormat="1" applyFont="1">
      <alignment vertical="center"/>
    </xf>
    <xf numFmtId="177" fontId="30" fillId="0" borderId="0" xfId="0" applyNumberFormat="1" applyFont="1" applyAlignment="1" applyProtection="1">
      <alignment horizontal="right" vertical="center"/>
      <protection locked="0"/>
    </xf>
    <xf numFmtId="10" fontId="25" fillId="0" borderId="0" xfId="0" applyNumberFormat="1" applyFont="1" applyProtection="1">
      <alignment vertical="center"/>
      <protection locked="0"/>
    </xf>
    <xf numFmtId="177" fontId="30" fillId="0" borderId="50" xfId="0" applyNumberFormat="1" applyFont="1" applyBorder="1" applyAlignment="1">
      <alignment horizontal="right" vertical="center"/>
    </xf>
    <xf numFmtId="177" fontId="18" fillId="4" borderId="52" xfId="0" applyNumberFormat="1" applyFont="1" applyFill="1" applyBorder="1" applyAlignment="1">
      <alignment horizontal="right" vertical="center"/>
    </xf>
    <xf numFmtId="10" fontId="37" fillId="0" borderId="0" xfId="0" applyNumberFormat="1" applyFont="1">
      <alignment vertical="center"/>
    </xf>
    <xf numFmtId="177" fontId="31" fillId="0" borderId="0" xfId="0" applyNumberFormat="1" applyFont="1" applyAlignment="1">
      <alignment horizontal="right" vertical="center"/>
    </xf>
    <xf numFmtId="177" fontId="31" fillId="0" borderId="29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right" vertical="center"/>
    </xf>
    <xf numFmtId="177" fontId="32" fillId="3" borderId="53" xfId="0" applyNumberFormat="1" applyFont="1" applyFill="1" applyBorder="1">
      <alignment vertical="center"/>
    </xf>
    <xf numFmtId="177" fontId="39" fillId="0" borderId="56" xfId="0" applyNumberFormat="1" applyFont="1" applyBorder="1" applyAlignment="1">
      <alignment horizontal="center" vertical="center" wrapText="1"/>
    </xf>
    <xf numFmtId="177" fontId="40" fillId="0" borderId="0" xfId="0" applyNumberFormat="1" applyFont="1">
      <alignment vertical="center"/>
    </xf>
    <xf numFmtId="177" fontId="39" fillId="5" borderId="49" xfId="0" applyNumberFormat="1" applyFont="1" applyFill="1" applyBorder="1" applyAlignment="1" applyProtection="1">
      <alignment horizontal="center" vertical="center" wrapText="1"/>
      <protection locked="0"/>
    </xf>
    <xf numFmtId="10" fontId="40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177" fontId="16" fillId="0" borderId="0" xfId="0" applyNumberFormat="1" applyFont="1" applyAlignment="1">
      <alignment horizontal="center" vertical="center"/>
    </xf>
  </cellXfs>
  <cellStyles count="79">
    <cellStyle name="常规" xfId="0" builtinId="0"/>
    <cellStyle name="Normal_Sheet1" xfId="1"/>
    <cellStyle name="常规 2" xfId="2"/>
    <cellStyle name="常规 4" xfId="3"/>
    <cellStyle name="常规 4 2" xfId="4"/>
    <cellStyle name="常规 5" xfId="5"/>
    <cellStyle name="常规 6" xfId="6"/>
    <cellStyle name="常规_2005 BP CVO Test show quotation@Oct 20" xfId="7"/>
    <cellStyle name="常规_quotation GW" xfId="8"/>
    <cellStyle name="常规_Sheet1" xfId="9"/>
    <cellStyle name="货币 2" xfId="10"/>
    <cellStyle name="货币 3" xfId="11"/>
    <cellStyle name="货币 4" xfId="12"/>
    <cellStyle name="货币 5" xfId="13"/>
    <cellStyle name="60% - 强调文字颜色 6" xfId="14" builtinId="52"/>
    <cellStyle name="20% - 强调文字颜色 4" xfId="15" builtinId="42"/>
    <cellStyle name="常规_长城会短信相关活动报价1016" xfId="16"/>
    <cellStyle name="强调文字颜色 4" xfId="17" builtinId="41"/>
    <cellStyle name="输入" xfId="18" builtinId="20"/>
    <cellStyle name="40% - 强调文字颜色 3" xfId="19" builtinId="39"/>
    <cellStyle name="20% - 强调文字颜色 3" xfId="20" builtinId="38"/>
    <cellStyle name="货币" xfId="21" builtinId="4"/>
    <cellStyle name="强调文字颜色 3" xfId="22" builtinId="37"/>
    <cellStyle name="千位分隔_Sheet1 2" xfId="23"/>
    <cellStyle name="百分比" xfId="24" builtinId="5"/>
    <cellStyle name="60% - 强调文字颜色 2" xfId="25" builtinId="36"/>
    <cellStyle name="常规 2 2 2 2" xfId="26"/>
    <cellStyle name="60% - 强调文字颜色 5" xfId="27" builtinId="48"/>
    <cellStyle name="强调文字颜色 2" xfId="28" builtinId="33"/>
    <cellStyle name="60% - 强调文字颜色 1" xfId="29" builtinId="32"/>
    <cellStyle name="60% - 强调文字颜色 4" xfId="30" builtinId="44"/>
    <cellStyle name="计算" xfId="31" builtinId="22"/>
    <cellStyle name="强调文字颜色 1" xfId="32" builtinId="29"/>
    <cellStyle name="适中" xfId="33" builtinId="28"/>
    <cellStyle name="20% - 强调文字颜色 5" xfId="34" builtinId="46"/>
    <cellStyle name="好" xfId="35" builtinId="26"/>
    <cellStyle name="20% - 强调文字颜色 1" xfId="36" builtinId="30"/>
    <cellStyle name="汇总" xfId="37" builtinId="25"/>
    <cellStyle name="差" xfId="38" builtinId="27"/>
    <cellStyle name="Style 1" xfId="39"/>
    <cellStyle name="常规_quotation GW 2" xfId="40"/>
    <cellStyle name="检查单元格" xfId="41" builtinId="23"/>
    <cellStyle name="输出" xfId="42" builtinId="21"/>
    <cellStyle name="千位分隔 2" xfId="43"/>
    <cellStyle name="标题 1" xfId="44" builtinId="16"/>
    <cellStyle name="常规 2 2 2" xfId="45"/>
    <cellStyle name="解释性文本" xfId="46" builtinId="53"/>
    <cellStyle name="20% - 强调文字颜色 2" xfId="47" builtinId="34"/>
    <cellStyle name="Normal 3" xfId="48"/>
    <cellStyle name="标题 4" xfId="49" builtinId="19"/>
    <cellStyle name="货币[0]" xfId="50" builtinId="7"/>
    <cellStyle name="常规 2 2" xfId="51"/>
    <cellStyle name="40% - 强调文字颜色 4" xfId="52" builtinId="43"/>
    <cellStyle name="千位分隔" xfId="53" builtinId="3"/>
    <cellStyle name="已访问的超链接" xfId="54" builtinId="9"/>
    <cellStyle name="标题" xfId="55" builtinId="15"/>
    <cellStyle name="常规 8" xfId="56"/>
    <cellStyle name="40% - 强调文字颜色 2" xfId="57" builtinId="35"/>
    <cellStyle name="常规 2 2 3" xfId="58"/>
    <cellStyle name="警告文本" xfId="59" builtinId="11"/>
    <cellStyle name="60% - 强调文字颜色 3" xfId="60" builtinId="40"/>
    <cellStyle name="注释" xfId="61" builtinId="10"/>
    <cellStyle name="20% - 强调文字颜色 6" xfId="62" builtinId="50"/>
    <cellStyle name="强调文字颜色 5" xfId="63" builtinId="45"/>
    <cellStyle name="常规 2 4" xfId="64"/>
    <cellStyle name="千位分隔_Sheet1" xfId="65"/>
    <cellStyle name="40% - 强调文字颜色 6" xfId="66" builtinId="51"/>
    <cellStyle name="超链接" xfId="67" builtinId="8"/>
    <cellStyle name="千位分隔[0]" xfId="68" builtinId="6"/>
    <cellStyle name="千位分隔 3" xfId="69"/>
    <cellStyle name="标题 2" xfId="70" builtinId="17"/>
    <cellStyle name="常规 2 3" xfId="71"/>
    <cellStyle name="40% - 强调文字颜色 5" xfId="72" builtinId="47"/>
    <cellStyle name="标题 3" xfId="73" builtinId="18"/>
    <cellStyle name="强调文字颜色 6" xfId="74" builtinId="49"/>
    <cellStyle name="常规 7" xfId="75"/>
    <cellStyle name="40% - 强调文字颜色 1" xfId="76" builtinId="31"/>
    <cellStyle name="常规 3" xfId="77"/>
    <cellStyle name="链接单元格" xfId="78" builtinId="24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17740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0046315"/>
          <a:ext cx="211010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22790"/>
          <a:ext cx="28136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21865590"/>
          <a:ext cx="2283460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827865"/>
          <a:ext cx="24574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24875490"/>
          <a:ext cx="2339975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7571065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7685365"/>
          <a:ext cx="2959100" cy="2546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hugh.wu@ubs-cn.com" TargetMode="External"/><Relationship Id="rId1" Type="http://schemas.openxmlformats.org/officeDocument/2006/relationships/hyperlink" Target="mailto:myan16@its.jnj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7"/>
  <sheetViews>
    <sheetView tabSelected="1" zoomScale="80" zoomScaleNormal="80" workbookViewId="0">
      <selection activeCell="B2" sqref="B2"/>
    </sheetView>
  </sheetViews>
  <sheetFormatPr defaultColWidth="42.6634615384615" defaultRowHeight="23.2" outlineLevelCol="6"/>
  <cols>
    <col min="1" max="1" width="36.6634615384615" style="316" customWidth="1"/>
    <col min="2" max="2" width="51.2211538461538" style="316" customWidth="1"/>
    <col min="3" max="3" width="23.6634615384615" style="316" customWidth="1"/>
    <col min="4" max="4" width="41" style="316" customWidth="1"/>
    <col min="5" max="5" width="29.7788461538462" style="316" customWidth="1"/>
    <col min="6" max="6" width="42.6634615384615" style="316"/>
    <col min="7" max="7" width="42.6634615384615" style="317"/>
    <col min="8" max="16384" width="42.6634615384615" style="316"/>
  </cols>
  <sheetData>
    <row r="1" s="312" customFormat="1" ht="37.2" spans="1:7">
      <c r="A1" s="318" t="s">
        <v>0</v>
      </c>
      <c r="B1" s="318"/>
      <c r="C1" s="318"/>
      <c r="D1" s="318"/>
      <c r="E1" s="318"/>
      <c r="G1" s="356"/>
    </row>
    <row r="2" s="313" customFormat="1" ht="18" spans="1:7">
      <c r="A2" s="319" t="s">
        <v>1</v>
      </c>
      <c r="B2" s="320" t="s">
        <v>2</v>
      </c>
      <c r="C2" s="319" t="s">
        <v>3</v>
      </c>
      <c r="D2" s="321"/>
      <c r="E2" s="321"/>
      <c r="G2" s="357"/>
    </row>
    <row r="3" s="313" customFormat="1" ht="6" customHeight="1" spans="1:7">
      <c r="A3" s="319"/>
      <c r="B3" s="319"/>
      <c r="C3" s="319"/>
      <c r="D3" s="319"/>
      <c r="E3" s="319"/>
      <c r="G3" s="357"/>
    </row>
    <row r="4" s="313" customFormat="1" ht="20.1" customHeight="1" spans="1:7">
      <c r="A4" s="319" t="s">
        <v>4</v>
      </c>
      <c r="B4" s="322"/>
      <c r="C4" s="319" t="s">
        <v>5</v>
      </c>
      <c r="D4" s="319" t="s">
        <v>6</v>
      </c>
      <c r="E4" s="358"/>
      <c r="G4" s="357"/>
    </row>
    <row r="5" s="313" customFormat="1" ht="6" customHeight="1" spans="1:7">
      <c r="A5" s="319"/>
      <c r="B5" s="319"/>
      <c r="C5" s="319"/>
      <c r="D5" s="319"/>
      <c r="E5" s="359"/>
      <c r="G5" s="357"/>
    </row>
    <row r="6" s="313" customFormat="1" ht="20.1" customHeight="1" spans="1:7">
      <c r="A6" s="319" t="s">
        <v>7</v>
      </c>
      <c r="B6" s="323" t="s">
        <v>8</v>
      </c>
      <c r="C6" s="319" t="s">
        <v>9</v>
      </c>
      <c r="D6" s="323" t="s">
        <v>10</v>
      </c>
      <c r="E6" s="359"/>
      <c r="G6" s="357"/>
    </row>
    <row r="7" s="313" customFormat="1" ht="6" customHeight="1" spans="1:7">
      <c r="A7" s="319"/>
      <c r="B7" s="319"/>
      <c r="C7" s="319"/>
      <c r="D7" s="319"/>
      <c r="E7" s="359"/>
      <c r="G7" s="357"/>
    </row>
    <row r="8" s="313" customFormat="1" ht="20.1" customHeight="1" spans="1:7">
      <c r="A8" s="319" t="s">
        <v>11</v>
      </c>
      <c r="B8" s="324" t="s">
        <v>12</v>
      </c>
      <c r="C8" s="319" t="s">
        <v>13</v>
      </c>
      <c r="D8" s="325" t="s">
        <v>14</v>
      </c>
      <c r="E8" s="359"/>
      <c r="G8" s="357"/>
    </row>
    <row r="9" s="313" customFormat="1" ht="6" customHeight="1" spans="1:7">
      <c r="A9" s="319"/>
      <c r="B9" s="319"/>
      <c r="C9" s="319"/>
      <c r="D9" s="319"/>
      <c r="E9" s="359"/>
      <c r="G9" s="357"/>
    </row>
    <row r="10" s="314" customFormat="1" ht="20.1" customHeight="1" spans="1:7">
      <c r="A10" s="326" t="s">
        <v>15</v>
      </c>
      <c r="B10" s="327">
        <v>18101703776</v>
      </c>
      <c r="C10" s="328" t="s">
        <v>16</v>
      </c>
      <c r="D10" s="329">
        <v>15001717555</v>
      </c>
      <c r="E10" s="360"/>
      <c r="G10" s="361"/>
    </row>
    <row r="11" s="315" customFormat="1" ht="6" customHeight="1" spans="1:7">
      <c r="A11" s="330"/>
      <c r="B11" s="330"/>
      <c r="C11" s="330"/>
      <c r="D11" s="330"/>
      <c r="E11" s="362"/>
      <c r="G11" s="363"/>
    </row>
    <row r="12" s="312" customFormat="1" ht="24.7" spans="1:7">
      <c r="A12" s="331"/>
      <c r="B12" s="331"/>
      <c r="C12" s="331"/>
      <c r="D12" s="331"/>
      <c r="E12" s="364"/>
      <c r="G12" s="356"/>
    </row>
    <row r="13" s="312" customFormat="1" spans="1:7">
      <c r="A13" s="332" t="s">
        <v>17</v>
      </c>
      <c r="B13" s="333"/>
      <c r="C13" s="333"/>
      <c r="D13" s="333"/>
      <c r="E13" s="365">
        <f>P1物料费用!H141</f>
        <v>0</v>
      </c>
      <c r="G13" s="366"/>
    </row>
    <row r="14" s="312" customFormat="1" ht="23.95" spans="1:7">
      <c r="A14" s="334"/>
      <c r="B14" s="335"/>
      <c r="C14" s="335"/>
      <c r="D14" s="335"/>
      <c r="E14" s="367"/>
      <c r="G14" s="356"/>
    </row>
    <row r="15" s="312" customFormat="1" spans="1:7">
      <c r="A15" s="332" t="s">
        <v>18</v>
      </c>
      <c r="B15" s="333"/>
      <c r="C15" s="333"/>
      <c r="D15" s="333"/>
      <c r="E15" s="365">
        <f>P2执行费用!G34</f>
        <v>0</v>
      </c>
      <c r="G15" s="366"/>
    </row>
    <row r="16" s="312" customFormat="1" ht="23.95" spans="1:7">
      <c r="A16" s="326"/>
      <c r="B16" s="336"/>
      <c r="C16" s="336"/>
      <c r="D16" s="336"/>
      <c r="E16" s="368"/>
      <c r="G16" s="356"/>
    </row>
    <row r="17" s="312" customFormat="1" spans="1:7">
      <c r="A17" s="332" t="s">
        <v>19</v>
      </c>
      <c r="B17" s="333"/>
      <c r="C17" s="333"/>
      <c r="D17" s="333"/>
      <c r="E17" s="365">
        <f>P3设备租赁费用!G288</f>
        <v>0</v>
      </c>
      <c r="G17" s="366"/>
    </row>
    <row r="18" s="312" customFormat="1" ht="23.95" spans="1:7">
      <c r="A18" s="326"/>
      <c r="B18" s="328"/>
      <c r="C18" s="328"/>
      <c r="D18" s="328"/>
      <c r="E18" s="369"/>
      <c r="G18" s="356"/>
    </row>
    <row r="19" s="312" customFormat="1" spans="1:7">
      <c r="A19" s="332" t="s">
        <v>20</v>
      </c>
      <c r="B19" s="333"/>
      <c r="C19" s="333"/>
      <c r="D19" s="333"/>
      <c r="E19" s="365">
        <f>'P4 视频 &amp; 多媒体课件制作费用'!G77</f>
        <v>0</v>
      </c>
      <c r="G19" s="366"/>
    </row>
    <row r="20" s="312" customFormat="1" ht="23.95" spans="1:7">
      <c r="A20" s="326"/>
      <c r="B20" s="336"/>
      <c r="C20" s="336"/>
      <c r="D20" s="336"/>
      <c r="E20" s="368"/>
      <c r="G20" s="356"/>
    </row>
    <row r="21" s="312" customFormat="1" spans="1:7">
      <c r="A21" s="332" t="s">
        <v>21</v>
      </c>
      <c r="B21" s="333"/>
      <c r="C21" s="333"/>
      <c r="D21" s="333"/>
      <c r="E21" s="365">
        <f>'P5 2D &amp; 3D线下设计费用'!M42</f>
        <v>0</v>
      </c>
      <c r="G21" s="366"/>
    </row>
    <row r="22" s="312" customFormat="1" ht="23.95" spans="1:7">
      <c r="A22" s="326"/>
      <c r="B22" s="328"/>
      <c r="C22" s="328"/>
      <c r="D22" s="328"/>
      <c r="E22" s="369"/>
      <c r="G22" s="356"/>
    </row>
    <row r="23" s="312" customFormat="1" spans="1:7">
      <c r="A23" s="332" t="s">
        <v>22</v>
      </c>
      <c r="B23" s="333"/>
      <c r="C23" s="333"/>
      <c r="D23" s="333"/>
      <c r="E23" s="365">
        <f>'P6 医学编辑及手术绘画费用'!G79</f>
        <v>0</v>
      </c>
      <c r="G23" s="356"/>
    </row>
    <row r="24" s="312" customFormat="1" ht="23.95" spans="1:7">
      <c r="A24" s="337"/>
      <c r="B24" s="337"/>
      <c r="C24" s="337"/>
      <c r="D24" s="337"/>
      <c r="E24" s="337"/>
      <c r="G24" s="356"/>
    </row>
    <row r="25" s="312" customFormat="1" spans="1:7">
      <c r="A25" s="332" t="s">
        <v>23</v>
      </c>
      <c r="B25" s="333"/>
      <c r="C25" s="333"/>
      <c r="D25" s="333"/>
      <c r="E25" s="365">
        <f>'P7 其他费用'!G103</f>
        <v>6000</v>
      </c>
      <c r="G25" s="356"/>
    </row>
    <row r="26" s="312" customFormat="1" ht="23.95" spans="1:7">
      <c r="A26" s="337"/>
      <c r="B26" s="337"/>
      <c r="C26" s="337"/>
      <c r="D26" s="337"/>
      <c r="E26" s="337"/>
      <c r="G26" s="356"/>
    </row>
    <row r="27" s="312" customFormat="1" ht="24.7" spans="1:7">
      <c r="A27" s="338"/>
      <c r="B27" s="339"/>
      <c r="C27" s="339"/>
      <c r="D27" s="339"/>
      <c r="E27" s="370"/>
      <c r="G27" s="356"/>
    </row>
    <row r="28" s="312" customFormat="1" ht="23.95" spans="1:7">
      <c r="A28" s="340" t="s">
        <v>24</v>
      </c>
      <c r="B28" s="341">
        <v>0.1</v>
      </c>
      <c r="C28" s="342"/>
      <c r="D28" s="342"/>
      <c r="E28" s="371">
        <f>SUM(E13,E17,E19,E23,E25)*B28</f>
        <v>600</v>
      </c>
      <c r="G28" s="356"/>
    </row>
    <row r="29" s="312" customFormat="1" spans="1:7">
      <c r="A29" s="343" t="s">
        <v>25</v>
      </c>
      <c r="B29" s="344"/>
      <c r="C29" s="345"/>
      <c r="D29" s="345"/>
      <c r="E29" s="371">
        <f>SUM(E13,E15,E17,E19,E21,E23,E25,E28)</f>
        <v>6600</v>
      </c>
      <c r="G29" s="356"/>
    </row>
    <row r="30" s="312" customFormat="1" spans="1:7">
      <c r="A30" s="346" t="s">
        <v>26</v>
      </c>
      <c r="B30" s="347">
        <v>0.06</v>
      </c>
      <c r="C30" s="348"/>
      <c r="D30" s="348"/>
      <c r="E30" s="371">
        <f>E29*B30</f>
        <v>396</v>
      </c>
      <c r="G30" s="356"/>
    </row>
    <row r="31" s="312" customFormat="1" spans="1:7">
      <c r="A31" s="346" t="s">
        <v>27</v>
      </c>
      <c r="B31" s="346"/>
      <c r="C31" s="348"/>
      <c r="D31" s="348"/>
      <c r="E31" s="371">
        <f>SUM(E29:E30)</f>
        <v>6996</v>
      </c>
      <c r="F31" s="372"/>
      <c r="G31" s="366">
        <f>F31/[1]Summary!$E$31</f>
        <v>0</v>
      </c>
    </row>
    <row r="32" s="312" customFormat="1" ht="23.95" spans="1:7">
      <c r="A32" s="349" t="s">
        <v>28</v>
      </c>
      <c r="B32" s="349"/>
      <c r="C32" s="350"/>
      <c r="D32" s="350"/>
      <c r="E32" s="373">
        <v>6000</v>
      </c>
      <c r="F32" s="372"/>
      <c r="G32" s="374">
        <f>SUM(P1物料费用!M141,P2执行费用!L34,P3设备租赁费用!L288,'P4 视频 &amp; 多媒体课件制作费用'!L77,'P5 2D &amp; 3D线下设计费用'!AD40,'P6 医学编辑及手术绘画费用'!L79)</f>
        <v>0</v>
      </c>
    </row>
    <row r="33" ht="23.95" spans="1:5">
      <c r="A33" s="351"/>
      <c r="B33" s="352"/>
      <c r="C33" s="352"/>
      <c r="D33" s="352"/>
      <c r="E33" s="375" t="s">
        <v>29</v>
      </c>
    </row>
    <row r="34" ht="23.95" spans="1:4">
      <c r="A34" s="351" t="s">
        <v>30</v>
      </c>
      <c r="B34" s="353"/>
      <c r="D34" s="351" t="s">
        <v>31</v>
      </c>
    </row>
    <row r="35" spans="1:5">
      <c r="A35" s="354"/>
      <c r="E35" s="375"/>
    </row>
    <row r="36" spans="1:5">
      <c r="A36" s="355"/>
      <c r="E36" s="376"/>
    </row>
    <row r="37" spans="5:5">
      <c r="E37" s="317"/>
    </row>
  </sheetData>
  <sheetProtection formatCells="0" formatColumns="0" formatRows="0"/>
  <mergeCells count="2">
    <mergeCell ref="A1:E1"/>
    <mergeCell ref="E4:E10"/>
  </mergeCells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hyperlinks>
    <hyperlink ref="B8" r:id="rId1" display="myan16@its.jnj.com"/>
    <hyperlink ref="D8" r:id="rId2" display="hugh.wu@ubs-cn.com" tooltip="mailto:hugh.wu@ubs-cn.com"/>
  </hyperlinks>
  <pageMargins left="0.7" right="0.7" top="0.75" bottom="0.75" header="0.3" footer="0.3"/>
  <pageSetup paperSize="9" scale="73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2"/>
  <sheetViews>
    <sheetView showGridLines="0" zoomScale="140" zoomScaleNormal="140" topLeftCell="A35" workbookViewId="0">
      <selection activeCell="C119" sqref="C119"/>
    </sheetView>
  </sheetViews>
  <sheetFormatPr defaultColWidth="9" defaultRowHeight="14.4"/>
  <cols>
    <col min="1" max="1" width="10.3365384615385" style="217" customWidth="1"/>
    <col min="2" max="2" width="10.3365384615385" style="273" customWidth="1"/>
    <col min="3" max="3" width="25.7788461538462" style="217" customWidth="1"/>
    <col min="4" max="4" width="38.8846153846154" style="217" customWidth="1"/>
    <col min="5" max="5" width="11.2211538461538" style="217" customWidth="1"/>
    <col min="6" max="6" width="14.3365384615385" style="217" customWidth="1"/>
    <col min="7" max="7" width="12.1057692307692" style="217" customWidth="1"/>
    <col min="8" max="8" width="17.8846153846154" style="217" customWidth="1"/>
    <col min="9" max="9" width="53.1057692307692" style="274" customWidth="1"/>
    <col min="10" max="10" width="12" style="217" hidden="1" customWidth="1"/>
    <col min="11" max="11" width="9.33653846153846" style="217" hidden="1" customWidth="1"/>
    <col min="12" max="13" width="9" style="217" hidden="1" customWidth="1"/>
    <col min="14" max="16384" width="9" style="217"/>
  </cols>
  <sheetData>
    <row r="1" ht="28.8" spans="1:8">
      <c r="A1" s="4" t="s">
        <v>17</v>
      </c>
      <c r="B1" s="4"/>
      <c r="C1" s="4"/>
      <c r="D1" s="4"/>
      <c r="E1" s="4"/>
      <c r="F1" s="4"/>
      <c r="G1" s="4"/>
      <c r="H1" s="4"/>
    </row>
    <row r="2" spans="1:8">
      <c r="A2" s="275"/>
      <c r="B2" s="276"/>
      <c r="C2" s="276"/>
      <c r="D2" s="276"/>
      <c r="E2" s="276"/>
      <c r="F2" s="276"/>
      <c r="G2" s="276"/>
      <c r="H2" s="276"/>
    </row>
    <row r="3" spans="1:12">
      <c r="A3" s="277"/>
      <c r="B3" s="278"/>
      <c r="C3" s="278"/>
      <c r="D3" s="278"/>
      <c r="E3" s="278"/>
      <c r="F3" s="278"/>
      <c r="G3" s="278"/>
      <c r="H3" s="278"/>
      <c r="J3" s="217" t="s">
        <v>32</v>
      </c>
      <c r="L3" s="217" t="s">
        <v>33</v>
      </c>
    </row>
    <row r="4" ht="20.4" spans="1:13">
      <c r="A4" s="7" t="s">
        <v>34</v>
      </c>
      <c r="B4" s="7"/>
      <c r="C4" s="7"/>
      <c r="D4" s="7" t="s">
        <v>35</v>
      </c>
      <c r="E4" s="7" t="s">
        <v>36</v>
      </c>
      <c r="F4" s="7" t="s">
        <v>37</v>
      </c>
      <c r="G4" s="7" t="s">
        <v>38</v>
      </c>
      <c r="H4" s="7" t="s">
        <v>39</v>
      </c>
      <c r="I4" s="295" t="s">
        <v>40</v>
      </c>
      <c r="J4" s="217" t="s">
        <v>41</v>
      </c>
      <c r="K4" s="217" t="s">
        <v>42</v>
      </c>
      <c r="L4" s="217" t="s">
        <v>41</v>
      </c>
      <c r="M4" s="217" t="s">
        <v>42</v>
      </c>
    </row>
    <row r="5" s="270" customFormat="1" ht="29" spans="1:13">
      <c r="A5" s="279"/>
      <c r="B5" s="280" t="s">
        <v>43</v>
      </c>
      <c r="C5" s="281" t="s">
        <v>44</v>
      </c>
      <c r="D5" s="281" t="s">
        <v>45</v>
      </c>
      <c r="E5" s="288" t="s">
        <v>46</v>
      </c>
      <c r="F5" s="289">
        <v>152</v>
      </c>
      <c r="G5" s="290"/>
      <c r="H5" s="259">
        <f>F5*G5</f>
        <v>0</v>
      </c>
      <c r="I5" s="296"/>
      <c r="J5" s="297"/>
      <c r="K5" s="297"/>
      <c r="L5" s="298">
        <f>H5*J5</f>
        <v>0</v>
      </c>
      <c r="M5" s="298">
        <f>H5*K5</f>
        <v>0</v>
      </c>
    </row>
    <row r="6" s="270" customFormat="1" ht="29" spans="1:13">
      <c r="A6" s="282"/>
      <c r="B6" s="283"/>
      <c r="C6" s="252" t="s">
        <v>47</v>
      </c>
      <c r="D6" s="252" t="s">
        <v>48</v>
      </c>
      <c r="E6" s="291" t="s">
        <v>46</v>
      </c>
      <c r="F6" s="292">
        <v>190</v>
      </c>
      <c r="G6" s="65"/>
      <c r="H6" s="71">
        <f t="shared" ref="H6:H69" si="0">F6*G6</f>
        <v>0</v>
      </c>
      <c r="I6" s="296"/>
      <c r="J6" s="297"/>
      <c r="K6" s="297"/>
      <c r="L6" s="298">
        <f t="shared" ref="L6:L69" si="1">H6*J6</f>
        <v>0</v>
      </c>
      <c r="M6" s="298">
        <f t="shared" ref="M6:M69" si="2">H6*K6</f>
        <v>0</v>
      </c>
    </row>
    <row r="7" s="270" customFormat="1" ht="29" spans="1:13">
      <c r="A7" s="282"/>
      <c r="B7" s="283"/>
      <c r="C7" s="252" t="s">
        <v>49</v>
      </c>
      <c r="D7" s="252" t="s">
        <v>50</v>
      </c>
      <c r="E7" s="293" t="s">
        <v>51</v>
      </c>
      <c r="F7" s="294">
        <v>168.075117370892</v>
      </c>
      <c r="G7" s="261"/>
      <c r="H7" s="71">
        <f t="shared" si="0"/>
        <v>0</v>
      </c>
      <c r="I7" s="299"/>
      <c r="J7" s="297"/>
      <c r="K7" s="297"/>
      <c r="L7" s="298">
        <f t="shared" si="1"/>
        <v>0</v>
      </c>
      <c r="M7" s="298">
        <f t="shared" si="2"/>
        <v>0</v>
      </c>
    </row>
    <row r="8" s="270" customFormat="1" ht="29" spans="1:13">
      <c r="A8" s="282"/>
      <c r="B8" s="283"/>
      <c r="C8" s="252" t="s">
        <v>52</v>
      </c>
      <c r="D8" s="252" t="s">
        <v>53</v>
      </c>
      <c r="E8" s="293" t="s">
        <v>51</v>
      </c>
      <c r="F8" s="294">
        <v>475</v>
      </c>
      <c r="G8" s="261"/>
      <c r="H8" s="71">
        <f t="shared" si="0"/>
        <v>0</v>
      </c>
      <c r="I8" s="299"/>
      <c r="J8" s="297"/>
      <c r="K8" s="297"/>
      <c r="L8" s="298">
        <f t="shared" si="1"/>
        <v>0</v>
      </c>
      <c r="M8" s="298">
        <f t="shared" si="2"/>
        <v>0</v>
      </c>
    </row>
    <row r="9" s="270" customFormat="1" ht="15" spans="1:13">
      <c r="A9" s="282"/>
      <c r="B9" s="283" t="s">
        <v>54</v>
      </c>
      <c r="C9" s="252" t="s">
        <v>55</v>
      </c>
      <c r="D9" s="252"/>
      <c r="E9" s="293" t="s">
        <v>56</v>
      </c>
      <c r="F9" s="294">
        <v>134.272300469484</v>
      </c>
      <c r="G9" s="261"/>
      <c r="H9" s="71">
        <f t="shared" si="0"/>
        <v>0</v>
      </c>
      <c r="I9" s="299"/>
      <c r="J9" s="297"/>
      <c r="K9" s="297"/>
      <c r="L9" s="298">
        <f t="shared" si="1"/>
        <v>0</v>
      </c>
      <c r="M9" s="298">
        <f t="shared" si="2"/>
        <v>0</v>
      </c>
    </row>
    <row r="10" s="270" customFormat="1" ht="29" spans="1:13">
      <c r="A10" s="282"/>
      <c r="B10" s="283"/>
      <c r="C10" s="252" t="s">
        <v>57</v>
      </c>
      <c r="D10" s="252" t="s">
        <v>58</v>
      </c>
      <c r="E10" s="293" t="s">
        <v>51</v>
      </c>
      <c r="F10" s="294">
        <v>24.4131455399061</v>
      </c>
      <c r="G10" s="261"/>
      <c r="H10" s="71">
        <f t="shared" si="0"/>
        <v>0</v>
      </c>
      <c r="I10" s="299"/>
      <c r="J10" s="297"/>
      <c r="K10" s="297"/>
      <c r="L10" s="298">
        <f t="shared" si="1"/>
        <v>0</v>
      </c>
      <c r="M10" s="298">
        <f t="shared" si="2"/>
        <v>0</v>
      </c>
    </row>
    <row r="11" s="270" customFormat="1" ht="29" spans="1:13">
      <c r="A11" s="282"/>
      <c r="B11" s="283"/>
      <c r="C11" s="252" t="s">
        <v>59</v>
      </c>
      <c r="D11" s="252" t="s">
        <v>60</v>
      </c>
      <c r="E11" s="293" t="s">
        <v>51</v>
      </c>
      <c r="F11" s="294">
        <v>35.6807511737089</v>
      </c>
      <c r="G11" s="261"/>
      <c r="H11" s="71">
        <f t="shared" si="0"/>
        <v>0</v>
      </c>
      <c r="I11" s="299"/>
      <c r="J11" s="297"/>
      <c r="K11" s="297"/>
      <c r="L11" s="298">
        <f t="shared" si="1"/>
        <v>0</v>
      </c>
      <c r="M11" s="298">
        <f t="shared" si="2"/>
        <v>0</v>
      </c>
    </row>
    <row r="12" s="270" customFormat="1" ht="29" spans="1:13">
      <c r="A12" s="282"/>
      <c r="B12" s="283"/>
      <c r="C12" s="252" t="s">
        <v>61</v>
      </c>
      <c r="D12" s="252" t="s">
        <v>62</v>
      </c>
      <c r="E12" s="293" t="s">
        <v>51</v>
      </c>
      <c r="F12" s="294">
        <v>73</v>
      </c>
      <c r="G12" s="261"/>
      <c r="H12" s="71">
        <f t="shared" si="0"/>
        <v>0</v>
      </c>
      <c r="I12" s="299"/>
      <c r="J12" s="297"/>
      <c r="K12" s="297"/>
      <c r="L12" s="298">
        <f t="shared" si="1"/>
        <v>0</v>
      </c>
      <c r="M12" s="298">
        <f t="shared" si="2"/>
        <v>0</v>
      </c>
    </row>
    <row r="13" s="270" customFormat="1" ht="29" spans="1:13">
      <c r="A13" s="282"/>
      <c r="B13" s="283"/>
      <c r="C13" s="252" t="s">
        <v>63</v>
      </c>
      <c r="D13" s="252" t="s">
        <v>64</v>
      </c>
      <c r="E13" s="293" t="s">
        <v>51</v>
      </c>
      <c r="F13" s="294">
        <v>76</v>
      </c>
      <c r="G13" s="261"/>
      <c r="H13" s="71">
        <f t="shared" si="0"/>
        <v>0</v>
      </c>
      <c r="I13" s="299"/>
      <c r="J13" s="297"/>
      <c r="K13" s="297"/>
      <c r="L13" s="298">
        <f t="shared" si="1"/>
        <v>0</v>
      </c>
      <c r="M13" s="298">
        <f t="shared" si="2"/>
        <v>0</v>
      </c>
    </row>
    <row r="14" s="270" customFormat="1" ht="29" spans="1:13">
      <c r="A14" s="282"/>
      <c r="B14" s="283"/>
      <c r="C14" s="252" t="s">
        <v>65</v>
      </c>
      <c r="D14" s="252" t="s">
        <v>64</v>
      </c>
      <c r="E14" s="293" t="s">
        <v>51</v>
      </c>
      <c r="F14" s="294">
        <v>95</v>
      </c>
      <c r="G14" s="261"/>
      <c r="H14" s="71">
        <f t="shared" si="0"/>
        <v>0</v>
      </c>
      <c r="I14" s="299"/>
      <c r="J14" s="297"/>
      <c r="K14" s="297"/>
      <c r="L14" s="298">
        <f t="shared" si="1"/>
        <v>0</v>
      </c>
      <c r="M14" s="298">
        <f t="shared" si="2"/>
        <v>0</v>
      </c>
    </row>
    <row r="15" s="270" customFormat="1" ht="29" spans="1:13">
      <c r="A15" s="282"/>
      <c r="B15" s="283"/>
      <c r="C15" s="252" t="s">
        <v>66</v>
      </c>
      <c r="D15" s="252" t="s">
        <v>67</v>
      </c>
      <c r="E15" s="293" t="s">
        <v>51</v>
      </c>
      <c r="F15" s="294">
        <v>114</v>
      </c>
      <c r="G15" s="261"/>
      <c r="H15" s="71">
        <f t="shared" si="0"/>
        <v>0</v>
      </c>
      <c r="I15" s="299"/>
      <c r="J15" s="297"/>
      <c r="K15" s="297"/>
      <c r="L15" s="298">
        <f t="shared" si="1"/>
        <v>0</v>
      </c>
      <c r="M15" s="298">
        <f t="shared" si="2"/>
        <v>0</v>
      </c>
    </row>
    <row r="16" s="270" customFormat="1" ht="29" spans="1:13">
      <c r="A16" s="282"/>
      <c r="B16" s="283"/>
      <c r="C16" s="252" t="s">
        <v>66</v>
      </c>
      <c r="D16" s="252" t="s">
        <v>68</v>
      </c>
      <c r="E16" s="293" t="s">
        <v>51</v>
      </c>
      <c r="F16" s="294">
        <v>152</v>
      </c>
      <c r="G16" s="261"/>
      <c r="H16" s="71">
        <f t="shared" si="0"/>
        <v>0</v>
      </c>
      <c r="I16" s="299"/>
      <c r="J16" s="297"/>
      <c r="K16" s="297"/>
      <c r="L16" s="298">
        <f t="shared" si="1"/>
        <v>0</v>
      </c>
      <c r="M16" s="298">
        <f t="shared" si="2"/>
        <v>0</v>
      </c>
    </row>
    <row r="17" s="270" customFormat="1" ht="29" spans="1:13">
      <c r="A17" s="282"/>
      <c r="B17" s="283"/>
      <c r="C17" s="252" t="s">
        <v>66</v>
      </c>
      <c r="D17" s="252" t="s">
        <v>69</v>
      </c>
      <c r="E17" s="293" t="s">
        <v>51</v>
      </c>
      <c r="F17" s="294">
        <v>263</v>
      </c>
      <c r="G17" s="261"/>
      <c r="H17" s="71">
        <f t="shared" si="0"/>
        <v>0</v>
      </c>
      <c r="I17" s="299"/>
      <c r="J17" s="297"/>
      <c r="K17" s="297"/>
      <c r="L17" s="298">
        <f t="shared" si="1"/>
        <v>0</v>
      </c>
      <c r="M17" s="298">
        <f t="shared" si="2"/>
        <v>0</v>
      </c>
    </row>
    <row r="18" s="270" customFormat="1" ht="29" spans="1:13">
      <c r="A18" s="282"/>
      <c r="B18" s="283"/>
      <c r="C18" s="252" t="s">
        <v>70</v>
      </c>
      <c r="D18" s="252" t="s">
        <v>67</v>
      </c>
      <c r="E18" s="293" t="s">
        <v>51</v>
      </c>
      <c r="F18" s="294">
        <v>233.802816901408</v>
      </c>
      <c r="G18" s="261"/>
      <c r="H18" s="71">
        <f t="shared" si="0"/>
        <v>0</v>
      </c>
      <c r="I18" s="299"/>
      <c r="J18" s="297"/>
      <c r="K18" s="297"/>
      <c r="L18" s="298">
        <f t="shared" si="1"/>
        <v>0</v>
      </c>
      <c r="M18" s="298">
        <f t="shared" si="2"/>
        <v>0</v>
      </c>
    </row>
    <row r="19" s="270" customFormat="1" ht="29" spans="1:13">
      <c r="A19" s="282"/>
      <c r="B19" s="283"/>
      <c r="C19" s="252" t="s">
        <v>70</v>
      </c>
      <c r="D19" s="252" t="s">
        <v>68</v>
      </c>
      <c r="E19" s="293" t="s">
        <v>51</v>
      </c>
      <c r="F19" s="294">
        <v>270</v>
      </c>
      <c r="G19" s="261"/>
      <c r="H19" s="71">
        <f t="shared" si="0"/>
        <v>0</v>
      </c>
      <c r="I19" s="299"/>
      <c r="J19" s="297"/>
      <c r="K19" s="297"/>
      <c r="L19" s="298">
        <f t="shared" si="1"/>
        <v>0</v>
      </c>
      <c r="M19" s="298">
        <f t="shared" si="2"/>
        <v>0</v>
      </c>
    </row>
    <row r="20" s="270" customFormat="1" ht="29" spans="1:13">
      <c r="A20" s="282"/>
      <c r="B20" s="283"/>
      <c r="C20" s="252" t="s">
        <v>70</v>
      </c>
      <c r="D20" s="252" t="s">
        <v>71</v>
      </c>
      <c r="E20" s="293" t="s">
        <v>51</v>
      </c>
      <c r="F20" s="294">
        <v>309</v>
      </c>
      <c r="G20" s="261"/>
      <c r="H20" s="71">
        <f t="shared" si="0"/>
        <v>0</v>
      </c>
      <c r="I20" s="299"/>
      <c r="J20" s="297"/>
      <c r="K20" s="297"/>
      <c r="L20" s="298">
        <f t="shared" si="1"/>
        <v>0</v>
      </c>
      <c r="M20" s="298">
        <f t="shared" si="2"/>
        <v>0</v>
      </c>
    </row>
    <row r="21" s="270" customFormat="1" ht="29" spans="1:13">
      <c r="A21" s="282"/>
      <c r="B21" s="283"/>
      <c r="C21" s="252" t="s">
        <v>72</v>
      </c>
      <c r="D21" s="252" t="s">
        <v>73</v>
      </c>
      <c r="E21" s="293" t="s">
        <v>51</v>
      </c>
      <c r="F21" s="294">
        <v>390</v>
      </c>
      <c r="G21" s="261"/>
      <c r="H21" s="71">
        <f t="shared" si="0"/>
        <v>0</v>
      </c>
      <c r="I21" s="299"/>
      <c r="J21" s="297"/>
      <c r="K21" s="297"/>
      <c r="L21" s="298">
        <f t="shared" si="1"/>
        <v>0</v>
      </c>
      <c r="M21" s="298">
        <f t="shared" si="2"/>
        <v>0</v>
      </c>
    </row>
    <row r="22" s="270" customFormat="1" ht="29" spans="1:13">
      <c r="A22" s="282"/>
      <c r="B22" s="283"/>
      <c r="C22" s="252" t="s">
        <v>72</v>
      </c>
      <c r="D22" s="252" t="s">
        <v>74</v>
      </c>
      <c r="E22" s="293" t="s">
        <v>51</v>
      </c>
      <c r="F22" s="294">
        <v>445</v>
      </c>
      <c r="G22" s="261"/>
      <c r="H22" s="71">
        <f t="shared" si="0"/>
        <v>0</v>
      </c>
      <c r="I22" s="299"/>
      <c r="J22" s="297"/>
      <c r="K22" s="297"/>
      <c r="L22" s="298">
        <f t="shared" si="1"/>
        <v>0</v>
      </c>
      <c r="M22" s="298">
        <f t="shared" si="2"/>
        <v>0</v>
      </c>
    </row>
    <row r="23" s="270" customFormat="1" ht="29" spans="1:13">
      <c r="A23" s="282"/>
      <c r="B23" s="283"/>
      <c r="C23" s="252" t="s">
        <v>72</v>
      </c>
      <c r="D23" s="252" t="s">
        <v>75</v>
      </c>
      <c r="E23" s="293" t="s">
        <v>51</v>
      </c>
      <c r="F23" s="294">
        <v>285</v>
      </c>
      <c r="G23" s="261"/>
      <c r="H23" s="71">
        <f t="shared" si="0"/>
        <v>0</v>
      </c>
      <c r="I23" s="299"/>
      <c r="J23" s="297"/>
      <c r="K23" s="297"/>
      <c r="L23" s="298">
        <f t="shared" si="1"/>
        <v>0</v>
      </c>
      <c r="M23" s="298">
        <f t="shared" si="2"/>
        <v>0</v>
      </c>
    </row>
    <row r="24" s="270" customFormat="1" ht="29" spans="1:13">
      <c r="A24" s="282"/>
      <c r="B24" s="283"/>
      <c r="C24" s="252" t="s">
        <v>76</v>
      </c>
      <c r="D24" s="252" t="s">
        <v>77</v>
      </c>
      <c r="E24" s="293" t="s">
        <v>51</v>
      </c>
      <c r="F24" s="294">
        <v>260</v>
      </c>
      <c r="G24" s="261"/>
      <c r="H24" s="71">
        <f t="shared" si="0"/>
        <v>0</v>
      </c>
      <c r="I24" s="299"/>
      <c r="J24" s="297"/>
      <c r="K24" s="297"/>
      <c r="L24" s="298">
        <f t="shared" si="1"/>
        <v>0</v>
      </c>
      <c r="M24" s="298">
        <f t="shared" si="2"/>
        <v>0</v>
      </c>
    </row>
    <row r="25" s="270" customFormat="1" ht="29" spans="1:13">
      <c r="A25" s="282"/>
      <c r="B25" s="283"/>
      <c r="C25" s="252" t="s">
        <v>76</v>
      </c>
      <c r="D25" s="252" t="s">
        <v>78</v>
      </c>
      <c r="E25" s="293" t="s">
        <v>51</v>
      </c>
      <c r="F25" s="294">
        <v>284</v>
      </c>
      <c r="G25" s="261"/>
      <c r="H25" s="71">
        <f t="shared" si="0"/>
        <v>0</v>
      </c>
      <c r="I25" s="299"/>
      <c r="J25" s="297"/>
      <c r="K25" s="297"/>
      <c r="L25" s="298">
        <f t="shared" si="1"/>
        <v>0</v>
      </c>
      <c r="M25" s="298">
        <f t="shared" si="2"/>
        <v>0</v>
      </c>
    </row>
    <row r="26" s="270" customFormat="1" ht="29" spans="1:13">
      <c r="A26" s="282"/>
      <c r="B26" s="283"/>
      <c r="C26" s="252" t="s">
        <v>76</v>
      </c>
      <c r="D26" s="252" t="s">
        <v>79</v>
      </c>
      <c r="E26" s="293" t="s">
        <v>51</v>
      </c>
      <c r="F26" s="294">
        <v>363</v>
      </c>
      <c r="G26" s="261"/>
      <c r="H26" s="71">
        <f t="shared" si="0"/>
        <v>0</v>
      </c>
      <c r="I26" s="299"/>
      <c r="J26" s="297"/>
      <c r="K26" s="297"/>
      <c r="L26" s="298">
        <f t="shared" si="1"/>
        <v>0</v>
      </c>
      <c r="M26" s="298">
        <f t="shared" si="2"/>
        <v>0</v>
      </c>
    </row>
    <row r="27" s="270" customFormat="1" ht="29" spans="1:13">
      <c r="A27" s="282"/>
      <c r="B27" s="283"/>
      <c r="C27" s="252" t="s">
        <v>80</v>
      </c>
      <c r="D27" s="252" t="s">
        <v>81</v>
      </c>
      <c r="E27" s="293" t="s">
        <v>51</v>
      </c>
      <c r="F27" s="294">
        <v>93.8967136150235</v>
      </c>
      <c r="G27" s="261"/>
      <c r="H27" s="71">
        <f t="shared" si="0"/>
        <v>0</v>
      </c>
      <c r="I27" s="299"/>
      <c r="J27" s="297"/>
      <c r="K27" s="297"/>
      <c r="L27" s="298">
        <f t="shared" si="1"/>
        <v>0</v>
      </c>
      <c r="M27" s="298">
        <f t="shared" si="2"/>
        <v>0</v>
      </c>
    </row>
    <row r="28" s="270" customFormat="1" ht="15" spans="1:13">
      <c r="A28" s="282"/>
      <c r="B28" s="283" t="s">
        <v>82</v>
      </c>
      <c r="C28" s="252" t="s">
        <v>83</v>
      </c>
      <c r="D28" s="252" t="s">
        <v>84</v>
      </c>
      <c r="E28" s="293" t="s">
        <v>56</v>
      </c>
      <c r="F28" s="294">
        <v>71.3615023474178</v>
      </c>
      <c r="G28" s="261"/>
      <c r="H28" s="71">
        <f t="shared" si="0"/>
        <v>0</v>
      </c>
      <c r="I28" s="299"/>
      <c r="J28" s="297"/>
      <c r="K28" s="297"/>
      <c r="L28" s="298">
        <f t="shared" si="1"/>
        <v>0</v>
      </c>
      <c r="M28" s="298">
        <f t="shared" si="2"/>
        <v>0</v>
      </c>
    </row>
    <row r="29" s="270" customFormat="1" ht="15" spans="1:13">
      <c r="A29" s="282"/>
      <c r="B29" s="283"/>
      <c r="C29" s="252" t="s">
        <v>83</v>
      </c>
      <c r="D29" s="252" t="s">
        <v>85</v>
      </c>
      <c r="E29" s="293" t="s">
        <v>56</v>
      </c>
      <c r="F29" s="294">
        <v>76</v>
      </c>
      <c r="G29" s="261"/>
      <c r="H29" s="71">
        <f t="shared" si="0"/>
        <v>0</v>
      </c>
      <c r="I29" s="299"/>
      <c r="J29" s="297"/>
      <c r="K29" s="297"/>
      <c r="L29" s="298">
        <f t="shared" si="1"/>
        <v>0</v>
      </c>
      <c r="M29" s="298">
        <f t="shared" si="2"/>
        <v>0</v>
      </c>
    </row>
    <row r="30" s="270" customFormat="1" ht="29" spans="1:13">
      <c r="A30" s="282"/>
      <c r="B30" s="283"/>
      <c r="C30" s="252" t="s">
        <v>86</v>
      </c>
      <c r="D30" s="252"/>
      <c r="E30" s="293" t="s">
        <v>51</v>
      </c>
      <c r="F30" s="294">
        <v>238</v>
      </c>
      <c r="G30" s="261"/>
      <c r="H30" s="71">
        <f t="shared" si="0"/>
        <v>0</v>
      </c>
      <c r="I30" s="299"/>
      <c r="J30" s="297"/>
      <c r="K30" s="297"/>
      <c r="L30" s="298">
        <f t="shared" si="1"/>
        <v>0</v>
      </c>
      <c r="M30" s="298">
        <f t="shared" si="2"/>
        <v>0</v>
      </c>
    </row>
    <row r="31" s="270" customFormat="1" ht="29" spans="1:13">
      <c r="A31" s="282"/>
      <c r="B31" s="283"/>
      <c r="C31" s="252" t="s">
        <v>87</v>
      </c>
      <c r="D31" s="252"/>
      <c r="E31" s="293" t="s">
        <v>51</v>
      </c>
      <c r="F31" s="294">
        <v>280</v>
      </c>
      <c r="G31" s="261"/>
      <c r="H31" s="71">
        <f t="shared" si="0"/>
        <v>0</v>
      </c>
      <c r="I31" s="299"/>
      <c r="J31" s="297"/>
      <c r="K31" s="297"/>
      <c r="L31" s="298">
        <f t="shared" si="1"/>
        <v>0</v>
      </c>
      <c r="M31" s="298">
        <f t="shared" si="2"/>
        <v>0</v>
      </c>
    </row>
    <row r="32" s="270" customFormat="1" ht="29" spans="1:13">
      <c r="A32" s="282"/>
      <c r="B32" s="283"/>
      <c r="C32" s="252" t="s">
        <v>88</v>
      </c>
      <c r="D32" s="252"/>
      <c r="E32" s="293" t="s">
        <v>51</v>
      </c>
      <c r="F32" s="294">
        <v>255.399061032864</v>
      </c>
      <c r="G32" s="261"/>
      <c r="H32" s="71">
        <f t="shared" si="0"/>
        <v>0</v>
      </c>
      <c r="I32" s="299"/>
      <c r="J32" s="297"/>
      <c r="K32" s="297"/>
      <c r="L32" s="298">
        <f t="shared" si="1"/>
        <v>0</v>
      </c>
      <c r="M32" s="298">
        <f t="shared" si="2"/>
        <v>0</v>
      </c>
    </row>
    <row r="33" s="270" customFormat="1" ht="29" spans="1:13">
      <c r="A33" s="282"/>
      <c r="B33" s="283"/>
      <c r="C33" s="252" t="s">
        <v>89</v>
      </c>
      <c r="D33" s="252"/>
      <c r="E33" s="293" t="s">
        <v>51</v>
      </c>
      <c r="F33" s="294">
        <v>296</v>
      </c>
      <c r="G33" s="261"/>
      <c r="H33" s="71">
        <f t="shared" si="0"/>
        <v>0</v>
      </c>
      <c r="I33" s="299"/>
      <c r="J33" s="297"/>
      <c r="K33" s="297"/>
      <c r="L33" s="298">
        <f t="shared" si="1"/>
        <v>0</v>
      </c>
      <c r="M33" s="298">
        <f t="shared" si="2"/>
        <v>0</v>
      </c>
    </row>
    <row r="34" s="270" customFormat="1" ht="29" spans="1:13">
      <c r="A34" s="282"/>
      <c r="B34" s="283" t="s">
        <v>90</v>
      </c>
      <c r="C34" s="252" t="s">
        <v>91</v>
      </c>
      <c r="D34" s="252" t="s">
        <v>92</v>
      </c>
      <c r="E34" s="293" t="s">
        <v>51</v>
      </c>
      <c r="F34" s="294">
        <v>190</v>
      </c>
      <c r="G34" s="261"/>
      <c r="H34" s="66">
        <f t="shared" si="0"/>
        <v>0</v>
      </c>
      <c r="I34" s="299"/>
      <c r="J34" s="297"/>
      <c r="K34" s="297"/>
      <c r="L34" s="298">
        <f t="shared" si="1"/>
        <v>0</v>
      </c>
      <c r="M34" s="298">
        <f t="shared" si="2"/>
        <v>0</v>
      </c>
    </row>
    <row r="35" s="270" customFormat="1" ht="29" spans="1:13">
      <c r="A35" s="282"/>
      <c r="B35" s="283"/>
      <c r="C35" s="252" t="s">
        <v>93</v>
      </c>
      <c r="D35" s="252" t="s">
        <v>94</v>
      </c>
      <c r="E35" s="293" t="s">
        <v>51</v>
      </c>
      <c r="F35" s="294">
        <v>374.647887323944</v>
      </c>
      <c r="G35" s="261"/>
      <c r="H35" s="66">
        <f t="shared" si="0"/>
        <v>0</v>
      </c>
      <c r="I35" s="299"/>
      <c r="J35" s="297"/>
      <c r="K35" s="297"/>
      <c r="L35" s="298">
        <f t="shared" si="1"/>
        <v>0</v>
      </c>
      <c r="M35" s="298">
        <f t="shared" si="2"/>
        <v>0</v>
      </c>
    </row>
    <row r="36" s="270" customFormat="1" ht="29" spans="1:13">
      <c r="A36" s="282"/>
      <c r="B36" s="283"/>
      <c r="C36" s="252" t="s">
        <v>95</v>
      </c>
      <c r="D36" s="252" t="s">
        <v>96</v>
      </c>
      <c r="E36" s="293" t="s">
        <v>51</v>
      </c>
      <c r="F36" s="294">
        <v>214.084507042254</v>
      </c>
      <c r="G36" s="261"/>
      <c r="H36" s="66">
        <f t="shared" si="0"/>
        <v>0</v>
      </c>
      <c r="I36" s="299"/>
      <c r="J36" s="297"/>
      <c r="K36" s="297"/>
      <c r="L36" s="298">
        <f t="shared" si="1"/>
        <v>0</v>
      </c>
      <c r="M36" s="298">
        <f t="shared" si="2"/>
        <v>0</v>
      </c>
    </row>
    <row r="37" s="270" customFormat="1" ht="29" spans="1:13">
      <c r="A37" s="282"/>
      <c r="B37" s="283"/>
      <c r="C37" s="252" t="s">
        <v>97</v>
      </c>
      <c r="D37" s="252" t="s">
        <v>98</v>
      </c>
      <c r="E37" s="293" t="s">
        <v>51</v>
      </c>
      <c r="F37" s="294">
        <v>1535.21126760563</v>
      </c>
      <c r="G37" s="261"/>
      <c r="H37" s="66">
        <f t="shared" si="0"/>
        <v>0</v>
      </c>
      <c r="I37" s="299"/>
      <c r="J37" s="297"/>
      <c r="K37" s="297"/>
      <c r="L37" s="298">
        <f t="shared" si="1"/>
        <v>0</v>
      </c>
      <c r="M37" s="298">
        <f t="shared" si="2"/>
        <v>0</v>
      </c>
    </row>
    <row r="38" s="270" customFormat="1" ht="29" spans="1:13">
      <c r="A38" s="282"/>
      <c r="B38" s="283"/>
      <c r="C38" s="252" t="s">
        <v>99</v>
      </c>
      <c r="D38" s="252" t="s">
        <v>100</v>
      </c>
      <c r="E38" s="293" t="s">
        <v>51</v>
      </c>
      <c r="F38" s="294">
        <v>1005.6338028169</v>
      </c>
      <c r="G38" s="261"/>
      <c r="H38" s="66">
        <f t="shared" si="0"/>
        <v>0</v>
      </c>
      <c r="I38" s="299"/>
      <c r="J38" s="297"/>
      <c r="K38" s="297"/>
      <c r="L38" s="298">
        <f t="shared" si="1"/>
        <v>0</v>
      </c>
      <c r="M38" s="298">
        <f t="shared" si="2"/>
        <v>0</v>
      </c>
    </row>
    <row r="39" s="270" customFormat="1" ht="29" spans="1:13">
      <c r="A39" s="282"/>
      <c r="B39" s="283"/>
      <c r="C39" s="252" t="s">
        <v>101</v>
      </c>
      <c r="D39" s="252" t="s">
        <v>96</v>
      </c>
      <c r="E39" s="293" t="s">
        <v>51</v>
      </c>
      <c r="F39" s="294">
        <v>338.967136150235</v>
      </c>
      <c r="G39" s="261"/>
      <c r="H39" s="66">
        <f t="shared" si="0"/>
        <v>0</v>
      </c>
      <c r="I39" s="299"/>
      <c r="J39" s="297"/>
      <c r="K39" s="297"/>
      <c r="L39" s="298">
        <f t="shared" si="1"/>
        <v>0</v>
      </c>
      <c r="M39" s="298">
        <f t="shared" si="2"/>
        <v>0</v>
      </c>
    </row>
    <row r="40" s="270" customFormat="1" ht="29" spans="1:13">
      <c r="A40" s="282"/>
      <c r="B40" s="283"/>
      <c r="C40" s="252" t="s">
        <v>102</v>
      </c>
      <c r="D40" s="252" t="s">
        <v>98</v>
      </c>
      <c r="E40" s="293" t="s">
        <v>51</v>
      </c>
      <c r="F40" s="294">
        <v>2319.24882629108</v>
      </c>
      <c r="G40" s="261"/>
      <c r="H40" s="66">
        <f t="shared" si="0"/>
        <v>0</v>
      </c>
      <c r="I40" s="299"/>
      <c r="J40" s="297"/>
      <c r="K40" s="297"/>
      <c r="L40" s="298">
        <f t="shared" si="1"/>
        <v>0</v>
      </c>
      <c r="M40" s="298">
        <f t="shared" si="2"/>
        <v>0</v>
      </c>
    </row>
    <row r="41" s="270" customFormat="1" ht="29" spans="1:13">
      <c r="A41" s="282"/>
      <c r="B41" s="283"/>
      <c r="C41" s="252" t="s">
        <v>103</v>
      </c>
      <c r="D41" s="252" t="s">
        <v>104</v>
      </c>
      <c r="E41" s="293" t="s">
        <v>51</v>
      </c>
      <c r="F41" s="294">
        <v>0</v>
      </c>
      <c r="G41" s="261"/>
      <c r="H41" s="66">
        <f t="shared" si="0"/>
        <v>0</v>
      </c>
      <c r="I41" s="299"/>
      <c r="J41" s="297"/>
      <c r="K41" s="297"/>
      <c r="L41" s="298">
        <f t="shared" si="1"/>
        <v>0</v>
      </c>
      <c r="M41" s="298">
        <f t="shared" si="2"/>
        <v>0</v>
      </c>
    </row>
    <row r="42" s="270" customFormat="1" ht="29" spans="1:13">
      <c r="A42" s="282"/>
      <c r="B42" s="283"/>
      <c r="C42" s="252" t="s">
        <v>103</v>
      </c>
      <c r="D42" s="252" t="s">
        <v>105</v>
      </c>
      <c r="E42" s="293" t="s">
        <v>51</v>
      </c>
      <c r="F42" s="294">
        <v>89.2018779342723</v>
      </c>
      <c r="G42" s="261"/>
      <c r="H42" s="66">
        <f t="shared" si="0"/>
        <v>0</v>
      </c>
      <c r="I42" s="299"/>
      <c r="J42" s="297"/>
      <c r="K42" s="297"/>
      <c r="L42" s="298">
        <f t="shared" si="1"/>
        <v>0</v>
      </c>
      <c r="M42" s="298">
        <f t="shared" si="2"/>
        <v>0</v>
      </c>
    </row>
    <row r="43" s="270" customFormat="1" ht="29" spans="1:13">
      <c r="A43" s="282"/>
      <c r="B43" s="283" t="s">
        <v>106</v>
      </c>
      <c r="C43" s="284" t="s">
        <v>107</v>
      </c>
      <c r="D43" s="285" t="s">
        <v>108</v>
      </c>
      <c r="E43" s="293" t="s">
        <v>109</v>
      </c>
      <c r="F43" s="294">
        <v>2170</v>
      </c>
      <c r="G43" s="261"/>
      <c r="H43" s="66">
        <f t="shared" si="0"/>
        <v>0</v>
      </c>
      <c r="I43" s="299"/>
      <c r="J43" s="297"/>
      <c r="K43" s="297"/>
      <c r="L43" s="298">
        <f t="shared" si="1"/>
        <v>0</v>
      </c>
      <c r="M43" s="298">
        <f t="shared" si="2"/>
        <v>0</v>
      </c>
    </row>
    <row r="44" s="270" customFormat="1" ht="29" spans="1:13">
      <c r="A44" s="282"/>
      <c r="B44" s="283"/>
      <c r="C44" s="284" t="s">
        <v>110</v>
      </c>
      <c r="D44" s="285"/>
      <c r="E44" s="293" t="s">
        <v>109</v>
      </c>
      <c r="F44" s="294">
        <v>2623</v>
      </c>
      <c r="G44" s="261"/>
      <c r="H44" s="66">
        <f t="shared" si="0"/>
        <v>0</v>
      </c>
      <c r="I44" s="299"/>
      <c r="J44" s="297"/>
      <c r="K44" s="297"/>
      <c r="L44" s="298">
        <f t="shared" si="1"/>
        <v>0</v>
      </c>
      <c r="M44" s="298">
        <f t="shared" si="2"/>
        <v>0</v>
      </c>
    </row>
    <row r="45" s="270" customFormat="1" ht="29" spans="1:13">
      <c r="A45" s="282"/>
      <c r="B45" s="283"/>
      <c r="C45" s="284" t="s">
        <v>111</v>
      </c>
      <c r="D45" s="285"/>
      <c r="E45" s="293" t="s">
        <v>109</v>
      </c>
      <c r="F45" s="294">
        <v>3008</v>
      </c>
      <c r="G45" s="261"/>
      <c r="H45" s="66">
        <f t="shared" si="0"/>
        <v>0</v>
      </c>
      <c r="I45" s="299"/>
      <c r="J45" s="297"/>
      <c r="K45" s="297"/>
      <c r="L45" s="298">
        <f t="shared" si="1"/>
        <v>0</v>
      </c>
      <c r="M45" s="298">
        <f t="shared" si="2"/>
        <v>0</v>
      </c>
    </row>
    <row r="46" s="270" customFormat="1" ht="29" spans="1:13">
      <c r="A46" s="282"/>
      <c r="B46" s="283"/>
      <c r="C46" s="284" t="s">
        <v>112</v>
      </c>
      <c r="D46" s="285"/>
      <c r="E46" s="293" t="s">
        <v>109</v>
      </c>
      <c r="F46" s="294">
        <v>2883</v>
      </c>
      <c r="G46" s="261"/>
      <c r="H46" s="71">
        <f t="shared" si="0"/>
        <v>0</v>
      </c>
      <c r="I46" s="299"/>
      <c r="J46" s="297"/>
      <c r="K46" s="297"/>
      <c r="L46" s="298">
        <f t="shared" si="1"/>
        <v>0</v>
      </c>
      <c r="M46" s="298">
        <f t="shared" si="2"/>
        <v>0</v>
      </c>
    </row>
    <row r="47" s="270" customFormat="1" ht="29" spans="1:13">
      <c r="A47" s="282"/>
      <c r="B47" s="283"/>
      <c r="C47" s="284" t="s">
        <v>113</v>
      </c>
      <c r="D47" s="285" t="s">
        <v>114</v>
      </c>
      <c r="E47" s="293" t="s">
        <v>109</v>
      </c>
      <c r="F47" s="294">
        <v>1927</v>
      </c>
      <c r="G47" s="261"/>
      <c r="H47" s="71">
        <f t="shared" si="0"/>
        <v>0</v>
      </c>
      <c r="I47" s="299"/>
      <c r="J47" s="297"/>
      <c r="K47" s="297"/>
      <c r="L47" s="298">
        <f t="shared" si="1"/>
        <v>0</v>
      </c>
      <c r="M47" s="298">
        <f t="shared" si="2"/>
        <v>0</v>
      </c>
    </row>
    <row r="48" s="270" customFormat="1" ht="29" spans="1:13">
      <c r="A48" s="282"/>
      <c r="B48" s="283"/>
      <c r="C48" s="284" t="s">
        <v>115</v>
      </c>
      <c r="D48" s="285"/>
      <c r="E48" s="293" t="s">
        <v>109</v>
      </c>
      <c r="F48" s="294">
        <v>2071</v>
      </c>
      <c r="G48" s="261"/>
      <c r="H48" s="71">
        <f t="shared" si="0"/>
        <v>0</v>
      </c>
      <c r="I48" s="299"/>
      <c r="J48" s="297"/>
      <c r="K48" s="297"/>
      <c r="L48" s="298">
        <f t="shared" si="1"/>
        <v>0</v>
      </c>
      <c r="M48" s="298">
        <f t="shared" si="2"/>
        <v>0</v>
      </c>
    </row>
    <row r="49" s="270" customFormat="1" ht="29" spans="1:13">
      <c r="A49" s="282"/>
      <c r="B49" s="283"/>
      <c r="C49" s="284" t="s">
        <v>116</v>
      </c>
      <c r="D49" s="285"/>
      <c r="E49" s="293" t="s">
        <v>109</v>
      </c>
      <c r="F49" s="294">
        <v>2611</v>
      </c>
      <c r="G49" s="261"/>
      <c r="H49" s="71">
        <f t="shared" si="0"/>
        <v>0</v>
      </c>
      <c r="I49" s="299"/>
      <c r="J49" s="297"/>
      <c r="K49" s="297"/>
      <c r="L49" s="298">
        <f t="shared" si="1"/>
        <v>0</v>
      </c>
      <c r="M49" s="298">
        <f t="shared" si="2"/>
        <v>0</v>
      </c>
    </row>
    <row r="50" s="270" customFormat="1" ht="29" spans="1:13">
      <c r="A50" s="282"/>
      <c r="B50" s="283"/>
      <c r="C50" s="284" t="s">
        <v>117</v>
      </c>
      <c r="D50" s="285"/>
      <c r="E50" s="293" t="s">
        <v>109</v>
      </c>
      <c r="F50" s="294">
        <v>2546</v>
      </c>
      <c r="G50" s="261"/>
      <c r="H50" s="71">
        <f t="shared" si="0"/>
        <v>0</v>
      </c>
      <c r="I50" s="299"/>
      <c r="J50" s="297"/>
      <c r="K50" s="297"/>
      <c r="L50" s="298">
        <f t="shared" si="1"/>
        <v>0</v>
      </c>
      <c r="M50" s="298">
        <f t="shared" si="2"/>
        <v>0</v>
      </c>
    </row>
    <row r="51" s="270" customFormat="1" ht="15" spans="1:13">
      <c r="A51" s="282"/>
      <c r="B51" s="283" t="s">
        <v>118</v>
      </c>
      <c r="C51" s="286" t="s">
        <v>119</v>
      </c>
      <c r="D51" s="286" t="s">
        <v>120</v>
      </c>
      <c r="E51" s="293" t="s">
        <v>109</v>
      </c>
      <c r="F51" s="294">
        <v>105</v>
      </c>
      <c r="G51" s="261"/>
      <c r="H51" s="71">
        <f t="shared" si="0"/>
        <v>0</v>
      </c>
      <c r="I51" s="299"/>
      <c r="J51" s="297"/>
      <c r="K51" s="297"/>
      <c r="L51" s="298">
        <f t="shared" si="1"/>
        <v>0</v>
      </c>
      <c r="M51" s="298">
        <f t="shared" si="2"/>
        <v>0</v>
      </c>
    </row>
    <row r="52" s="270" customFormat="1" ht="15" spans="1:13">
      <c r="A52" s="282"/>
      <c r="B52" s="283"/>
      <c r="C52" s="286" t="s">
        <v>121</v>
      </c>
      <c r="D52" s="286"/>
      <c r="E52" s="293" t="s">
        <v>109</v>
      </c>
      <c r="F52" s="294">
        <v>107.042253521127</v>
      </c>
      <c r="G52" s="261"/>
      <c r="H52" s="71">
        <f t="shared" si="0"/>
        <v>0</v>
      </c>
      <c r="I52" s="299"/>
      <c r="J52" s="297"/>
      <c r="K52" s="297"/>
      <c r="L52" s="298">
        <f t="shared" si="1"/>
        <v>0</v>
      </c>
      <c r="M52" s="298">
        <f t="shared" si="2"/>
        <v>0</v>
      </c>
    </row>
    <row r="53" s="270" customFormat="1" ht="15" spans="1:13">
      <c r="A53" s="282"/>
      <c r="B53" s="283"/>
      <c r="C53" s="286" t="s">
        <v>122</v>
      </c>
      <c r="D53" s="286"/>
      <c r="E53" s="293" t="s">
        <v>109</v>
      </c>
      <c r="F53" s="294">
        <v>186.854460093897</v>
      </c>
      <c r="G53" s="261"/>
      <c r="H53" s="71">
        <f t="shared" si="0"/>
        <v>0</v>
      </c>
      <c r="I53" s="299"/>
      <c r="J53" s="297"/>
      <c r="K53" s="297"/>
      <c r="L53" s="298">
        <f t="shared" si="1"/>
        <v>0</v>
      </c>
      <c r="M53" s="298">
        <f t="shared" si="2"/>
        <v>0</v>
      </c>
    </row>
    <row r="54" s="270" customFormat="1" ht="15" spans="1:13">
      <c r="A54" s="282"/>
      <c r="B54" s="283" t="s">
        <v>123</v>
      </c>
      <c r="C54" s="286" t="s">
        <v>119</v>
      </c>
      <c r="D54" s="286" t="s">
        <v>124</v>
      </c>
      <c r="E54" s="293" t="s">
        <v>109</v>
      </c>
      <c r="F54" s="294">
        <v>95</v>
      </c>
      <c r="G54" s="261"/>
      <c r="H54" s="71">
        <f t="shared" si="0"/>
        <v>0</v>
      </c>
      <c r="I54" s="299"/>
      <c r="J54" s="297"/>
      <c r="K54" s="297"/>
      <c r="L54" s="298">
        <f t="shared" si="1"/>
        <v>0</v>
      </c>
      <c r="M54" s="298">
        <f t="shared" si="2"/>
        <v>0</v>
      </c>
    </row>
    <row r="55" s="270" customFormat="1" ht="15" spans="1:13">
      <c r="A55" s="282"/>
      <c r="B55" s="283"/>
      <c r="C55" s="286" t="s">
        <v>121</v>
      </c>
      <c r="D55" s="286"/>
      <c r="E55" s="293" t="s">
        <v>109</v>
      </c>
      <c r="F55" s="294">
        <v>152</v>
      </c>
      <c r="G55" s="261"/>
      <c r="H55" s="71">
        <f t="shared" si="0"/>
        <v>0</v>
      </c>
      <c r="I55" s="299"/>
      <c r="J55" s="297"/>
      <c r="K55" s="297"/>
      <c r="L55" s="298">
        <f t="shared" si="1"/>
        <v>0</v>
      </c>
      <c r="M55" s="298">
        <f t="shared" si="2"/>
        <v>0</v>
      </c>
    </row>
    <row r="56" s="270" customFormat="1" ht="15" spans="1:13">
      <c r="A56" s="282"/>
      <c r="B56" s="283"/>
      <c r="C56" s="286" t="s">
        <v>122</v>
      </c>
      <c r="D56" s="286"/>
      <c r="E56" s="293" t="s">
        <v>109</v>
      </c>
      <c r="F56" s="294">
        <v>228</v>
      </c>
      <c r="G56" s="261"/>
      <c r="H56" s="71">
        <f t="shared" si="0"/>
        <v>0</v>
      </c>
      <c r="I56" s="299"/>
      <c r="J56" s="297"/>
      <c r="K56" s="297"/>
      <c r="L56" s="298">
        <f t="shared" si="1"/>
        <v>0</v>
      </c>
      <c r="M56" s="298">
        <f t="shared" si="2"/>
        <v>0</v>
      </c>
    </row>
    <row r="57" s="270" customFormat="1" ht="15" spans="1:13">
      <c r="A57" s="282"/>
      <c r="B57" s="283" t="s">
        <v>125</v>
      </c>
      <c r="C57" s="286" t="s">
        <v>126</v>
      </c>
      <c r="D57" s="252" t="s">
        <v>127</v>
      </c>
      <c r="E57" s="293" t="s">
        <v>109</v>
      </c>
      <c r="F57" s="294">
        <v>189</v>
      </c>
      <c r="G57" s="261"/>
      <c r="H57" s="71">
        <f t="shared" si="0"/>
        <v>0</v>
      </c>
      <c r="I57" s="299"/>
      <c r="J57" s="297"/>
      <c r="K57" s="297"/>
      <c r="L57" s="298">
        <f t="shared" si="1"/>
        <v>0</v>
      </c>
      <c r="M57" s="298">
        <f t="shared" si="2"/>
        <v>0</v>
      </c>
    </row>
    <row r="58" s="270" customFormat="1" ht="15" spans="1:13">
      <c r="A58" s="282"/>
      <c r="B58" s="283"/>
      <c r="C58" s="286" t="s">
        <v>122</v>
      </c>
      <c r="D58" s="252"/>
      <c r="E58" s="293" t="s">
        <v>109</v>
      </c>
      <c r="F58" s="294">
        <v>227.230046948357</v>
      </c>
      <c r="G58" s="261"/>
      <c r="H58" s="71">
        <f t="shared" si="0"/>
        <v>0</v>
      </c>
      <c r="I58" s="299"/>
      <c r="J58" s="297"/>
      <c r="K58" s="297"/>
      <c r="L58" s="298">
        <f t="shared" si="1"/>
        <v>0</v>
      </c>
      <c r="M58" s="298">
        <f t="shared" si="2"/>
        <v>0</v>
      </c>
    </row>
    <row r="59" s="270" customFormat="1" ht="15" spans="1:13">
      <c r="A59" s="282"/>
      <c r="B59" s="283"/>
      <c r="C59" s="286" t="s">
        <v>128</v>
      </c>
      <c r="D59" s="252"/>
      <c r="E59" s="293" t="s">
        <v>109</v>
      </c>
      <c r="F59" s="294">
        <v>286</v>
      </c>
      <c r="G59" s="261"/>
      <c r="H59" s="71">
        <f t="shared" si="0"/>
        <v>0</v>
      </c>
      <c r="I59" s="299"/>
      <c r="J59" s="297"/>
      <c r="K59" s="297"/>
      <c r="L59" s="298">
        <f t="shared" si="1"/>
        <v>0</v>
      </c>
      <c r="M59" s="298">
        <f t="shared" si="2"/>
        <v>0</v>
      </c>
    </row>
    <row r="60" s="270" customFormat="1" ht="15" spans="1:13">
      <c r="A60" s="282"/>
      <c r="B60" s="283" t="s">
        <v>129</v>
      </c>
      <c r="C60" s="286" t="s">
        <v>126</v>
      </c>
      <c r="D60" s="285" t="s">
        <v>130</v>
      </c>
      <c r="E60" s="293" t="s">
        <v>109</v>
      </c>
      <c r="F60" s="294">
        <v>255</v>
      </c>
      <c r="G60" s="261"/>
      <c r="H60" s="71">
        <f t="shared" si="0"/>
        <v>0</v>
      </c>
      <c r="I60" s="299"/>
      <c r="J60" s="297"/>
      <c r="K60" s="297"/>
      <c r="L60" s="298">
        <f t="shared" si="1"/>
        <v>0</v>
      </c>
      <c r="M60" s="298">
        <f t="shared" si="2"/>
        <v>0</v>
      </c>
    </row>
    <row r="61" s="270" customFormat="1" ht="15" spans="1:13">
      <c r="A61" s="282"/>
      <c r="B61" s="283"/>
      <c r="C61" s="286" t="s">
        <v>122</v>
      </c>
      <c r="D61" s="285"/>
      <c r="E61" s="293" t="s">
        <v>109</v>
      </c>
      <c r="F61" s="294">
        <v>326</v>
      </c>
      <c r="G61" s="261"/>
      <c r="H61" s="71">
        <f t="shared" si="0"/>
        <v>0</v>
      </c>
      <c r="I61" s="299"/>
      <c r="J61" s="297"/>
      <c r="K61" s="297"/>
      <c r="L61" s="298">
        <f t="shared" si="1"/>
        <v>0</v>
      </c>
      <c r="M61" s="298">
        <f t="shared" si="2"/>
        <v>0</v>
      </c>
    </row>
    <row r="62" s="270" customFormat="1" ht="15" spans="1:13">
      <c r="A62" s="282"/>
      <c r="B62" s="283"/>
      <c r="C62" s="286" t="s">
        <v>128</v>
      </c>
      <c r="D62" s="285"/>
      <c r="E62" s="293" t="s">
        <v>109</v>
      </c>
      <c r="F62" s="294">
        <v>424</v>
      </c>
      <c r="G62" s="261"/>
      <c r="H62" s="71">
        <f t="shared" si="0"/>
        <v>0</v>
      </c>
      <c r="I62" s="299"/>
      <c r="J62" s="297"/>
      <c r="K62" s="297"/>
      <c r="L62" s="298">
        <f t="shared" si="1"/>
        <v>0</v>
      </c>
      <c r="M62" s="298">
        <f t="shared" si="2"/>
        <v>0</v>
      </c>
    </row>
    <row r="63" s="270" customFormat="1" ht="15" spans="1:13">
      <c r="A63" s="282"/>
      <c r="B63" s="283" t="s">
        <v>131</v>
      </c>
      <c r="C63" s="286" t="s">
        <v>132</v>
      </c>
      <c r="D63" s="287" t="s">
        <v>133</v>
      </c>
      <c r="E63" s="293" t="s">
        <v>109</v>
      </c>
      <c r="F63" s="294">
        <v>323</v>
      </c>
      <c r="G63" s="261"/>
      <c r="H63" s="71">
        <f t="shared" si="0"/>
        <v>0</v>
      </c>
      <c r="I63" s="299"/>
      <c r="J63" s="297"/>
      <c r="K63" s="297"/>
      <c r="L63" s="298">
        <f t="shared" si="1"/>
        <v>0</v>
      </c>
      <c r="M63" s="298">
        <f t="shared" si="2"/>
        <v>0</v>
      </c>
    </row>
    <row r="64" s="270" customFormat="1" ht="15" spans="1:13">
      <c r="A64" s="282"/>
      <c r="B64" s="283"/>
      <c r="C64" s="286" t="s">
        <v>134</v>
      </c>
      <c r="D64" s="287"/>
      <c r="E64" s="293" t="s">
        <v>109</v>
      </c>
      <c r="F64" s="294">
        <v>437</v>
      </c>
      <c r="G64" s="261"/>
      <c r="H64" s="71">
        <f t="shared" si="0"/>
        <v>0</v>
      </c>
      <c r="I64" s="299"/>
      <c r="J64" s="297"/>
      <c r="K64" s="297"/>
      <c r="L64" s="298">
        <f t="shared" si="1"/>
        <v>0</v>
      </c>
      <c r="M64" s="298">
        <f t="shared" si="2"/>
        <v>0</v>
      </c>
    </row>
    <row r="65" s="270" customFormat="1" ht="15" spans="1:13">
      <c r="A65" s="282"/>
      <c r="B65" s="283"/>
      <c r="C65" s="286" t="s">
        <v>122</v>
      </c>
      <c r="D65" s="287"/>
      <c r="E65" s="293" t="s">
        <v>109</v>
      </c>
      <c r="F65" s="294">
        <v>446.009389671362</v>
      </c>
      <c r="G65" s="261"/>
      <c r="H65" s="71">
        <f t="shared" si="0"/>
        <v>0</v>
      </c>
      <c r="I65" s="299"/>
      <c r="J65" s="297"/>
      <c r="K65" s="297"/>
      <c r="L65" s="298">
        <f t="shared" si="1"/>
        <v>0</v>
      </c>
      <c r="M65" s="298">
        <f t="shared" si="2"/>
        <v>0</v>
      </c>
    </row>
    <row r="66" s="270" customFormat="1" ht="15" spans="1:13">
      <c r="A66" s="282"/>
      <c r="B66" s="283"/>
      <c r="C66" s="286" t="s">
        <v>135</v>
      </c>
      <c r="D66" s="287"/>
      <c r="E66" s="293" t="s">
        <v>109</v>
      </c>
      <c r="F66" s="294">
        <v>285</v>
      </c>
      <c r="G66" s="261"/>
      <c r="H66" s="71">
        <f t="shared" si="0"/>
        <v>0</v>
      </c>
      <c r="I66" s="299"/>
      <c r="J66" s="297"/>
      <c r="K66" s="297"/>
      <c r="L66" s="298">
        <f t="shared" si="1"/>
        <v>0</v>
      </c>
      <c r="M66" s="298">
        <f t="shared" si="2"/>
        <v>0</v>
      </c>
    </row>
    <row r="67" s="270" customFormat="1" ht="15" spans="1:13">
      <c r="A67" s="282"/>
      <c r="B67" s="283"/>
      <c r="C67" s="286" t="s">
        <v>136</v>
      </c>
      <c r="D67" s="287"/>
      <c r="E67" s="293" t="s">
        <v>109</v>
      </c>
      <c r="F67" s="294">
        <v>561</v>
      </c>
      <c r="G67" s="261"/>
      <c r="H67" s="71">
        <f t="shared" si="0"/>
        <v>0</v>
      </c>
      <c r="I67" s="299"/>
      <c r="J67" s="297"/>
      <c r="K67" s="297"/>
      <c r="L67" s="298">
        <f t="shared" si="1"/>
        <v>0</v>
      </c>
      <c r="M67" s="298">
        <f t="shared" si="2"/>
        <v>0</v>
      </c>
    </row>
    <row r="68" s="270" customFormat="1" ht="15" spans="1:13">
      <c r="A68" s="282"/>
      <c r="B68" s="283"/>
      <c r="C68" s="286" t="s">
        <v>137</v>
      </c>
      <c r="D68" s="287"/>
      <c r="E68" s="293" t="s">
        <v>109</v>
      </c>
      <c r="F68" s="294">
        <v>703</v>
      </c>
      <c r="G68" s="261"/>
      <c r="H68" s="71">
        <f t="shared" si="0"/>
        <v>0</v>
      </c>
      <c r="I68" s="299"/>
      <c r="J68" s="297"/>
      <c r="K68" s="297"/>
      <c r="L68" s="298">
        <f t="shared" si="1"/>
        <v>0</v>
      </c>
      <c r="M68" s="298">
        <f t="shared" si="2"/>
        <v>0</v>
      </c>
    </row>
    <row r="69" s="270" customFormat="1" ht="15" spans="1:13">
      <c r="A69" s="282"/>
      <c r="B69" s="283"/>
      <c r="C69" s="286" t="s">
        <v>138</v>
      </c>
      <c r="D69" s="287"/>
      <c r="E69" s="293" t="s">
        <v>109</v>
      </c>
      <c r="F69" s="294">
        <v>741</v>
      </c>
      <c r="G69" s="261"/>
      <c r="H69" s="71">
        <f t="shared" si="0"/>
        <v>0</v>
      </c>
      <c r="I69" s="299"/>
      <c r="J69" s="297"/>
      <c r="K69" s="297"/>
      <c r="L69" s="298">
        <f t="shared" si="1"/>
        <v>0</v>
      </c>
      <c r="M69" s="298">
        <f t="shared" si="2"/>
        <v>0</v>
      </c>
    </row>
    <row r="70" s="270" customFormat="1" ht="15" spans="1:13">
      <c r="A70" s="282"/>
      <c r="B70" s="283"/>
      <c r="C70" s="286" t="s">
        <v>139</v>
      </c>
      <c r="D70" s="287"/>
      <c r="E70" s="293" t="s">
        <v>109</v>
      </c>
      <c r="F70" s="294">
        <v>836</v>
      </c>
      <c r="G70" s="261"/>
      <c r="H70" s="71">
        <f t="shared" ref="H70:H133" si="3">F70*G70</f>
        <v>0</v>
      </c>
      <c r="I70" s="299"/>
      <c r="J70" s="297"/>
      <c r="K70" s="297"/>
      <c r="L70" s="298">
        <f t="shared" ref="L70:L133" si="4">H70*J70</f>
        <v>0</v>
      </c>
      <c r="M70" s="298">
        <f t="shared" ref="M70:M133" si="5">H70*K70</f>
        <v>0</v>
      </c>
    </row>
    <row r="71" s="270" customFormat="1" ht="15" spans="1:13">
      <c r="A71" s="282"/>
      <c r="B71" s="283"/>
      <c r="C71" s="286" t="s">
        <v>140</v>
      </c>
      <c r="D71" s="287"/>
      <c r="E71" s="293" t="s">
        <v>109</v>
      </c>
      <c r="F71" s="294">
        <v>836</v>
      </c>
      <c r="G71" s="261"/>
      <c r="H71" s="71">
        <f t="shared" si="3"/>
        <v>0</v>
      </c>
      <c r="I71" s="299"/>
      <c r="J71" s="297"/>
      <c r="K71" s="297"/>
      <c r="L71" s="298">
        <f t="shared" si="4"/>
        <v>0</v>
      </c>
      <c r="M71" s="298">
        <f t="shared" si="5"/>
        <v>0</v>
      </c>
    </row>
    <row r="72" s="270" customFormat="1" ht="15" spans="1:13">
      <c r="A72" s="282"/>
      <c r="B72" s="285" t="s">
        <v>141</v>
      </c>
      <c r="C72" s="284" t="s">
        <v>142</v>
      </c>
      <c r="D72" s="287" t="s">
        <v>143</v>
      </c>
      <c r="E72" s="293" t="s">
        <v>109</v>
      </c>
      <c r="F72" s="294">
        <v>171</v>
      </c>
      <c r="G72" s="261"/>
      <c r="H72" s="71">
        <f t="shared" si="3"/>
        <v>0</v>
      </c>
      <c r="I72" s="299"/>
      <c r="J72" s="297"/>
      <c r="K72" s="297"/>
      <c r="L72" s="298">
        <f t="shared" si="4"/>
        <v>0</v>
      </c>
      <c r="M72" s="298">
        <f t="shared" si="5"/>
        <v>0</v>
      </c>
    </row>
    <row r="73" s="270" customFormat="1" ht="29" spans="1:13">
      <c r="A73" s="282"/>
      <c r="B73" s="285" t="s">
        <v>141</v>
      </c>
      <c r="C73" s="284" t="s">
        <v>144</v>
      </c>
      <c r="D73" s="287" t="s">
        <v>145</v>
      </c>
      <c r="E73" s="293" t="s">
        <v>109</v>
      </c>
      <c r="F73" s="294">
        <v>219</v>
      </c>
      <c r="G73" s="261"/>
      <c r="H73" s="71">
        <f t="shared" si="3"/>
        <v>0</v>
      </c>
      <c r="I73" s="299"/>
      <c r="J73" s="297"/>
      <c r="K73" s="297"/>
      <c r="L73" s="298">
        <f t="shared" si="4"/>
        <v>0</v>
      </c>
      <c r="M73" s="298">
        <f t="shared" si="5"/>
        <v>0</v>
      </c>
    </row>
    <row r="74" s="270" customFormat="1" ht="15" spans="1:13">
      <c r="A74" s="282"/>
      <c r="B74" s="285" t="s">
        <v>146</v>
      </c>
      <c r="C74" s="284" t="s">
        <v>147</v>
      </c>
      <c r="D74" s="287" t="s">
        <v>148</v>
      </c>
      <c r="E74" s="293" t="s">
        <v>109</v>
      </c>
      <c r="F74" s="294">
        <v>204</v>
      </c>
      <c r="G74" s="261"/>
      <c r="H74" s="71">
        <f t="shared" si="3"/>
        <v>0</v>
      </c>
      <c r="I74" s="299"/>
      <c r="J74" s="297"/>
      <c r="K74" s="297"/>
      <c r="L74" s="298">
        <f t="shared" si="4"/>
        <v>0</v>
      </c>
      <c r="M74" s="298">
        <f t="shared" si="5"/>
        <v>0</v>
      </c>
    </row>
    <row r="75" s="270" customFormat="1" ht="15" spans="1:13">
      <c r="A75" s="282"/>
      <c r="B75" s="285" t="s">
        <v>146</v>
      </c>
      <c r="C75" s="284" t="s">
        <v>149</v>
      </c>
      <c r="D75" s="287" t="s">
        <v>150</v>
      </c>
      <c r="E75" s="293" t="s">
        <v>109</v>
      </c>
      <c r="F75" s="294">
        <v>246</v>
      </c>
      <c r="G75" s="261"/>
      <c r="H75" s="71">
        <f t="shared" si="3"/>
        <v>0</v>
      </c>
      <c r="I75" s="299"/>
      <c r="J75" s="297"/>
      <c r="K75" s="297"/>
      <c r="L75" s="298">
        <f t="shared" si="4"/>
        <v>0</v>
      </c>
      <c r="M75" s="298">
        <f t="shared" si="5"/>
        <v>0</v>
      </c>
    </row>
    <row r="76" s="270" customFormat="1" ht="15" spans="1:13">
      <c r="A76" s="282"/>
      <c r="B76" s="285" t="s">
        <v>151</v>
      </c>
      <c r="C76" s="284" t="s">
        <v>147</v>
      </c>
      <c r="D76" s="287" t="s">
        <v>152</v>
      </c>
      <c r="E76" s="293" t="s">
        <v>109</v>
      </c>
      <c r="F76" s="294">
        <v>48</v>
      </c>
      <c r="G76" s="261"/>
      <c r="H76" s="71">
        <f t="shared" si="3"/>
        <v>0</v>
      </c>
      <c r="I76" s="299"/>
      <c r="J76" s="297"/>
      <c r="K76" s="297"/>
      <c r="L76" s="298">
        <f t="shared" si="4"/>
        <v>0</v>
      </c>
      <c r="M76" s="298">
        <f t="shared" si="5"/>
        <v>0</v>
      </c>
    </row>
    <row r="77" s="270" customFormat="1" ht="15" spans="1:13">
      <c r="A77" s="282"/>
      <c r="B77" s="285" t="s">
        <v>151</v>
      </c>
      <c r="C77" s="284" t="s">
        <v>149</v>
      </c>
      <c r="D77" s="287" t="s">
        <v>150</v>
      </c>
      <c r="E77" s="293" t="s">
        <v>109</v>
      </c>
      <c r="F77" s="294">
        <v>67</v>
      </c>
      <c r="G77" s="261"/>
      <c r="H77" s="71">
        <f t="shared" si="3"/>
        <v>0</v>
      </c>
      <c r="I77" s="299"/>
      <c r="J77" s="297"/>
      <c r="K77" s="297"/>
      <c r="L77" s="298">
        <f t="shared" si="4"/>
        <v>0</v>
      </c>
      <c r="M77" s="298">
        <f t="shared" si="5"/>
        <v>0</v>
      </c>
    </row>
    <row r="78" s="270" customFormat="1" ht="15" spans="1:13">
      <c r="A78" s="282"/>
      <c r="B78" s="283" t="s">
        <v>153</v>
      </c>
      <c r="C78" s="252" t="s">
        <v>154</v>
      </c>
      <c r="D78" s="291" t="s">
        <v>155</v>
      </c>
      <c r="E78" s="293" t="s">
        <v>156</v>
      </c>
      <c r="F78" s="294">
        <v>52</v>
      </c>
      <c r="G78" s="261"/>
      <c r="H78" s="71">
        <f t="shared" si="3"/>
        <v>0</v>
      </c>
      <c r="I78" s="299"/>
      <c r="J78" s="297"/>
      <c r="K78" s="297"/>
      <c r="L78" s="298">
        <f t="shared" si="4"/>
        <v>0</v>
      </c>
      <c r="M78" s="298">
        <f t="shared" si="5"/>
        <v>0</v>
      </c>
    </row>
    <row r="79" s="270" customFormat="1" ht="15" spans="1:13">
      <c r="A79" s="282"/>
      <c r="B79" s="283"/>
      <c r="C79" s="252" t="s">
        <v>157</v>
      </c>
      <c r="D79" s="291" t="s">
        <v>158</v>
      </c>
      <c r="E79" s="293" t="s">
        <v>156</v>
      </c>
      <c r="F79" s="294">
        <v>114</v>
      </c>
      <c r="G79" s="261"/>
      <c r="H79" s="71">
        <f t="shared" si="3"/>
        <v>0</v>
      </c>
      <c r="I79" s="299"/>
      <c r="J79" s="297"/>
      <c r="K79" s="297"/>
      <c r="L79" s="298">
        <f t="shared" si="4"/>
        <v>0</v>
      </c>
      <c r="M79" s="298">
        <f t="shared" si="5"/>
        <v>0</v>
      </c>
    </row>
    <row r="80" s="270" customFormat="1" ht="15" spans="1:13">
      <c r="A80" s="282"/>
      <c r="B80" s="283" t="s">
        <v>159</v>
      </c>
      <c r="C80" s="252" t="s">
        <v>160</v>
      </c>
      <c r="D80" s="252" t="s">
        <v>161</v>
      </c>
      <c r="E80" s="293" t="s">
        <v>46</v>
      </c>
      <c r="F80" s="294">
        <v>51</v>
      </c>
      <c r="G80" s="261"/>
      <c r="H80" s="71">
        <f t="shared" si="3"/>
        <v>0</v>
      </c>
      <c r="I80" s="299"/>
      <c r="J80" s="297"/>
      <c r="K80" s="297"/>
      <c r="L80" s="298">
        <f t="shared" si="4"/>
        <v>0</v>
      </c>
      <c r="M80" s="298">
        <f t="shared" si="5"/>
        <v>0</v>
      </c>
    </row>
    <row r="81" s="270" customFormat="1" ht="15" spans="1:13">
      <c r="A81" s="282"/>
      <c r="B81" s="283"/>
      <c r="C81" s="252" t="s">
        <v>162</v>
      </c>
      <c r="D81" s="252" t="s">
        <v>163</v>
      </c>
      <c r="E81" s="293" t="s">
        <v>46</v>
      </c>
      <c r="F81" s="294">
        <v>104</v>
      </c>
      <c r="G81" s="261"/>
      <c r="H81" s="71">
        <f t="shared" si="3"/>
        <v>0</v>
      </c>
      <c r="I81" s="299"/>
      <c r="J81" s="297"/>
      <c r="K81" s="297"/>
      <c r="L81" s="298">
        <f t="shared" si="4"/>
        <v>0</v>
      </c>
      <c r="M81" s="298">
        <f t="shared" si="5"/>
        <v>0</v>
      </c>
    </row>
    <row r="82" s="270" customFormat="1" ht="15" spans="1:13">
      <c r="A82" s="282"/>
      <c r="B82" s="283"/>
      <c r="C82" s="252" t="s">
        <v>164</v>
      </c>
      <c r="D82" s="252" t="s">
        <v>165</v>
      </c>
      <c r="E82" s="293" t="s">
        <v>46</v>
      </c>
      <c r="F82" s="294">
        <v>114</v>
      </c>
      <c r="G82" s="261"/>
      <c r="H82" s="71">
        <f t="shared" si="3"/>
        <v>0</v>
      </c>
      <c r="I82" s="299"/>
      <c r="J82" s="297"/>
      <c r="K82" s="297"/>
      <c r="L82" s="298">
        <f t="shared" si="4"/>
        <v>0</v>
      </c>
      <c r="M82" s="298">
        <f t="shared" si="5"/>
        <v>0</v>
      </c>
    </row>
    <row r="83" s="271" customFormat="1" ht="15" spans="1:13">
      <c r="A83" s="282"/>
      <c r="B83" s="283"/>
      <c r="C83" s="252" t="s">
        <v>166</v>
      </c>
      <c r="D83" s="252" t="s">
        <v>163</v>
      </c>
      <c r="E83" s="293" t="s">
        <v>46</v>
      </c>
      <c r="F83" s="294">
        <v>114</v>
      </c>
      <c r="G83" s="261"/>
      <c r="H83" s="71">
        <f t="shared" si="3"/>
        <v>0</v>
      </c>
      <c r="I83" s="299"/>
      <c r="J83" s="300"/>
      <c r="K83" s="300"/>
      <c r="L83" s="298">
        <f t="shared" si="4"/>
        <v>0</v>
      </c>
      <c r="M83" s="298">
        <f t="shared" si="5"/>
        <v>0</v>
      </c>
    </row>
    <row r="84" s="270" customFormat="1" ht="15" spans="1:13">
      <c r="A84" s="282"/>
      <c r="B84" s="283"/>
      <c r="C84" s="252" t="s">
        <v>167</v>
      </c>
      <c r="D84" s="252" t="s">
        <v>168</v>
      </c>
      <c r="E84" s="293" t="s">
        <v>46</v>
      </c>
      <c r="F84" s="294">
        <v>126</v>
      </c>
      <c r="G84" s="261"/>
      <c r="H84" s="71">
        <f t="shared" si="3"/>
        <v>0</v>
      </c>
      <c r="I84" s="299"/>
      <c r="J84" s="297"/>
      <c r="K84" s="297"/>
      <c r="L84" s="298">
        <f t="shared" si="4"/>
        <v>0</v>
      </c>
      <c r="M84" s="298">
        <f t="shared" si="5"/>
        <v>0</v>
      </c>
    </row>
    <row r="85" s="270" customFormat="1" ht="15" spans="1:13">
      <c r="A85" s="282"/>
      <c r="B85" s="283"/>
      <c r="C85" s="252" t="s">
        <v>169</v>
      </c>
      <c r="D85" s="252" t="s">
        <v>170</v>
      </c>
      <c r="E85" s="293" t="s">
        <v>46</v>
      </c>
      <c r="F85" s="294">
        <v>52.5821596244132</v>
      </c>
      <c r="G85" s="261"/>
      <c r="H85" s="71">
        <f t="shared" si="3"/>
        <v>0</v>
      </c>
      <c r="I85" s="299"/>
      <c r="J85" s="297"/>
      <c r="K85" s="297"/>
      <c r="L85" s="298">
        <f t="shared" si="4"/>
        <v>0</v>
      </c>
      <c r="M85" s="298">
        <f t="shared" si="5"/>
        <v>0</v>
      </c>
    </row>
    <row r="86" s="270" customFormat="1" ht="15" spans="1:13">
      <c r="A86" s="282"/>
      <c r="B86" s="283"/>
      <c r="C86" s="252" t="s">
        <v>171</v>
      </c>
      <c r="D86" s="252" t="s">
        <v>172</v>
      </c>
      <c r="E86" s="293" t="s">
        <v>46</v>
      </c>
      <c r="F86" s="294">
        <v>62</v>
      </c>
      <c r="G86" s="261"/>
      <c r="H86" s="71">
        <f t="shared" si="3"/>
        <v>0</v>
      </c>
      <c r="I86" s="299"/>
      <c r="J86" s="297"/>
      <c r="K86" s="297"/>
      <c r="L86" s="298">
        <f t="shared" si="4"/>
        <v>0</v>
      </c>
      <c r="M86" s="298">
        <f t="shared" si="5"/>
        <v>0</v>
      </c>
    </row>
    <row r="87" s="270" customFormat="1" ht="15" spans="1:13">
      <c r="A87" s="282"/>
      <c r="B87" s="283"/>
      <c r="C87" s="252" t="s">
        <v>173</v>
      </c>
      <c r="D87" s="252" t="s">
        <v>174</v>
      </c>
      <c r="E87" s="293" t="s">
        <v>46</v>
      </c>
      <c r="F87" s="294">
        <v>58.2159624413146</v>
      </c>
      <c r="G87" s="261"/>
      <c r="H87" s="71">
        <f t="shared" si="3"/>
        <v>0</v>
      </c>
      <c r="I87" s="299"/>
      <c r="J87" s="297"/>
      <c r="K87" s="297"/>
      <c r="L87" s="298">
        <f t="shared" si="4"/>
        <v>0</v>
      </c>
      <c r="M87" s="298">
        <f t="shared" si="5"/>
        <v>0</v>
      </c>
    </row>
    <row r="88" s="270" customFormat="1" ht="15" spans="1:13">
      <c r="A88" s="282"/>
      <c r="B88" s="283"/>
      <c r="C88" s="252" t="s">
        <v>175</v>
      </c>
      <c r="D88" s="252" t="s">
        <v>176</v>
      </c>
      <c r="E88" s="293" t="s">
        <v>46</v>
      </c>
      <c r="F88" s="294">
        <v>80.7511737089202</v>
      </c>
      <c r="G88" s="261"/>
      <c r="H88" s="66">
        <f t="shared" si="3"/>
        <v>0</v>
      </c>
      <c r="I88" s="299"/>
      <c r="J88" s="297"/>
      <c r="K88" s="297"/>
      <c r="L88" s="298">
        <f t="shared" si="4"/>
        <v>0</v>
      </c>
      <c r="M88" s="298">
        <f t="shared" si="5"/>
        <v>0</v>
      </c>
    </row>
    <row r="89" s="270" customFormat="1" ht="15" spans="1:13">
      <c r="A89" s="282"/>
      <c r="B89" s="283"/>
      <c r="C89" s="252" t="s">
        <v>177</v>
      </c>
      <c r="D89" s="252" t="s">
        <v>178</v>
      </c>
      <c r="E89" s="293" t="s">
        <v>46</v>
      </c>
      <c r="F89" s="294">
        <v>86</v>
      </c>
      <c r="G89" s="261"/>
      <c r="H89" s="66">
        <f t="shared" si="3"/>
        <v>0</v>
      </c>
      <c r="I89" s="299"/>
      <c r="J89" s="297"/>
      <c r="K89" s="297"/>
      <c r="L89" s="298">
        <f t="shared" si="4"/>
        <v>0</v>
      </c>
      <c r="M89" s="298">
        <f t="shared" si="5"/>
        <v>0</v>
      </c>
    </row>
    <row r="90" s="270" customFormat="1" ht="15" spans="1:13">
      <c r="A90" s="282"/>
      <c r="B90" s="283"/>
      <c r="C90" s="252" t="s">
        <v>179</v>
      </c>
      <c r="D90" s="252" t="s">
        <v>180</v>
      </c>
      <c r="E90" s="293" t="s">
        <v>46</v>
      </c>
      <c r="F90" s="294">
        <v>58.2159624413146</v>
      </c>
      <c r="G90" s="261"/>
      <c r="H90" s="66">
        <f t="shared" si="3"/>
        <v>0</v>
      </c>
      <c r="I90" s="299"/>
      <c r="J90" s="297"/>
      <c r="K90" s="297"/>
      <c r="L90" s="298">
        <f t="shared" si="4"/>
        <v>0</v>
      </c>
      <c r="M90" s="298">
        <f t="shared" si="5"/>
        <v>0</v>
      </c>
    </row>
    <row r="91" s="270" customFormat="1" ht="15" spans="1:13">
      <c r="A91" s="282"/>
      <c r="B91" s="283"/>
      <c r="C91" s="252" t="s">
        <v>181</v>
      </c>
      <c r="D91" s="252" t="s">
        <v>182</v>
      </c>
      <c r="E91" s="293" t="s">
        <v>46</v>
      </c>
      <c r="F91" s="294">
        <v>47</v>
      </c>
      <c r="G91" s="261"/>
      <c r="H91" s="66">
        <f t="shared" si="3"/>
        <v>0</v>
      </c>
      <c r="I91" s="299"/>
      <c r="J91" s="297"/>
      <c r="K91" s="297"/>
      <c r="L91" s="298">
        <f t="shared" si="4"/>
        <v>0</v>
      </c>
      <c r="M91" s="298">
        <f t="shared" si="5"/>
        <v>0</v>
      </c>
    </row>
    <row r="92" s="270" customFormat="1" ht="15" spans="1:13">
      <c r="A92" s="282"/>
      <c r="B92" s="283"/>
      <c r="C92" s="252" t="s">
        <v>181</v>
      </c>
      <c r="D92" s="252" t="s">
        <v>183</v>
      </c>
      <c r="E92" s="293" t="s">
        <v>46</v>
      </c>
      <c r="F92" s="294">
        <v>90</v>
      </c>
      <c r="G92" s="261"/>
      <c r="H92" s="66">
        <f t="shared" si="3"/>
        <v>0</v>
      </c>
      <c r="I92" s="299"/>
      <c r="J92" s="297"/>
      <c r="K92" s="297"/>
      <c r="L92" s="298">
        <f t="shared" si="4"/>
        <v>0</v>
      </c>
      <c r="M92" s="298">
        <f t="shared" si="5"/>
        <v>0</v>
      </c>
    </row>
    <row r="93" s="270" customFormat="1" ht="15" spans="1:13">
      <c r="A93" s="282"/>
      <c r="B93" s="283"/>
      <c r="C93" s="252" t="s">
        <v>181</v>
      </c>
      <c r="D93" s="252" t="s">
        <v>184</v>
      </c>
      <c r="E93" s="293" t="s">
        <v>46</v>
      </c>
      <c r="F93" s="294">
        <v>106</v>
      </c>
      <c r="G93" s="261"/>
      <c r="H93" s="66">
        <f t="shared" si="3"/>
        <v>0</v>
      </c>
      <c r="I93" s="299"/>
      <c r="J93" s="297"/>
      <c r="K93" s="297"/>
      <c r="L93" s="298">
        <f t="shared" si="4"/>
        <v>0</v>
      </c>
      <c r="M93" s="298">
        <f t="shared" si="5"/>
        <v>0</v>
      </c>
    </row>
    <row r="94" s="270" customFormat="1" ht="15" spans="1:13">
      <c r="A94" s="282"/>
      <c r="B94" s="283"/>
      <c r="C94" s="252" t="s">
        <v>185</v>
      </c>
      <c r="D94" s="252" t="s">
        <v>186</v>
      </c>
      <c r="E94" s="293" t="s">
        <v>46</v>
      </c>
      <c r="F94" s="294">
        <v>67</v>
      </c>
      <c r="G94" s="261"/>
      <c r="H94" s="66">
        <f t="shared" si="3"/>
        <v>0</v>
      </c>
      <c r="I94" s="299"/>
      <c r="J94" s="297"/>
      <c r="K94" s="297"/>
      <c r="L94" s="298">
        <f t="shared" si="4"/>
        <v>0</v>
      </c>
      <c r="M94" s="298">
        <f t="shared" si="5"/>
        <v>0</v>
      </c>
    </row>
    <row r="95" s="270" customFormat="1" ht="15" spans="1:13">
      <c r="A95" s="282"/>
      <c r="B95" s="283"/>
      <c r="C95" s="252" t="s">
        <v>187</v>
      </c>
      <c r="D95" s="252" t="s">
        <v>188</v>
      </c>
      <c r="E95" s="293" t="s">
        <v>46</v>
      </c>
      <c r="F95" s="294">
        <v>69</v>
      </c>
      <c r="G95" s="261"/>
      <c r="H95" s="66">
        <f t="shared" si="3"/>
        <v>0</v>
      </c>
      <c r="I95" s="299"/>
      <c r="J95" s="297"/>
      <c r="K95" s="297"/>
      <c r="L95" s="298">
        <f t="shared" si="4"/>
        <v>0</v>
      </c>
      <c r="M95" s="298">
        <f t="shared" si="5"/>
        <v>0</v>
      </c>
    </row>
    <row r="96" s="270" customFormat="1" ht="15" spans="1:13">
      <c r="A96" s="282"/>
      <c r="B96" s="283"/>
      <c r="C96" s="252" t="s">
        <v>189</v>
      </c>
      <c r="D96" s="252" t="s">
        <v>190</v>
      </c>
      <c r="E96" s="293" t="s">
        <v>46</v>
      </c>
      <c r="F96" s="294">
        <v>57</v>
      </c>
      <c r="G96" s="261"/>
      <c r="H96" s="66">
        <f t="shared" si="3"/>
        <v>0</v>
      </c>
      <c r="I96" s="299"/>
      <c r="J96" s="297"/>
      <c r="K96" s="297"/>
      <c r="L96" s="298">
        <f t="shared" si="4"/>
        <v>0</v>
      </c>
      <c r="M96" s="298">
        <f t="shared" si="5"/>
        <v>0</v>
      </c>
    </row>
    <row r="97" s="270" customFormat="1" ht="15" spans="1:13">
      <c r="A97" s="282"/>
      <c r="B97" s="283"/>
      <c r="C97" s="252" t="s">
        <v>191</v>
      </c>
      <c r="D97" s="252" t="s">
        <v>192</v>
      </c>
      <c r="E97" s="293" t="s">
        <v>46</v>
      </c>
      <c r="F97" s="294">
        <v>76</v>
      </c>
      <c r="G97" s="261"/>
      <c r="H97" s="66">
        <f t="shared" si="3"/>
        <v>0</v>
      </c>
      <c r="I97" s="299"/>
      <c r="J97" s="297"/>
      <c r="K97" s="297"/>
      <c r="L97" s="298">
        <f t="shared" si="4"/>
        <v>0</v>
      </c>
      <c r="M97" s="298">
        <f t="shared" si="5"/>
        <v>0</v>
      </c>
    </row>
    <row r="98" s="270" customFormat="1" ht="15" spans="1:13">
      <c r="A98" s="282"/>
      <c r="B98" s="283"/>
      <c r="C98" s="252" t="s">
        <v>193</v>
      </c>
      <c r="D98" s="252"/>
      <c r="E98" s="293" t="s">
        <v>46</v>
      </c>
      <c r="F98" s="294">
        <v>114</v>
      </c>
      <c r="G98" s="261"/>
      <c r="H98" s="66">
        <f t="shared" si="3"/>
        <v>0</v>
      </c>
      <c r="I98" s="299"/>
      <c r="J98" s="297"/>
      <c r="K98" s="297"/>
      <c r="L98" s="298">
        <f t="shared" si="4"/>
        <v>0</v>
      </c>
      <c r="M98" s="298">
        <f t="shared" si="5"/>
        <v>0</v>
      </c>
    </row>
    <row r="99" s="270" customFormat="1" ht="15" spans="1:13">
      <c r="A99" s="282"/>
      <c r="B99" s="283"/>
      <c r="C99" s="252" t="s">
        <v>194</v>
      </c>
      <c r="D99" s="252" t="s">
        <v>195</v>
      </c>
      <c r="E99" s="293" t="s">
        <v>46</v>
      </c>
      <c r="F99" s="294">
        <v>109</v>
      </c>
      <c r="G99" s="261"/>
      <c r="H99" s="66">
        <f t="shared" si="3"/>
        <v>0</v>
      </c>
      <c r="I99" s="299"/>
      <c r="J99" s="297"/>
      <c r="K99" s="297"/>
      <c r="L99" s="298">
        <f t="shared" si="4"/>
        <v>0</v>
      </c>
      <c r="M99" s="298">
        <f t="shared" si="5"/>
        <v>0</v>
      </c>
    </row>
    <row r="100" s="270" customFormat="1" ht="29" spans="1:13">
      <c r="A100" s="282"/>
      <c r="B100" s="283" t="s">
        <v>196</v>
      </c>
      <c r="C100" s="252" t="s">
        <v>197</v>
      </c>
      <c r="D100" s="252" t="s">
        <v>198</v>
      </c>
      <c r="E100" s="293" t="s">
        <v>51</v>
      </c>
      <c r="F100" s="294">
        <v>847.887323943662</v>
      </c>
      <c r="G100" s="261"/>
      <c r="H100" s="66">
        <f t="shared" si="3"/>
        <v>0</v>
      </c>
      <c r="I100" s="299"/>
      <c r="J100" s="297"/>
      <c r="K100" s="297"/>
      <c r="L100" s="298">
        <f t="shared" si="4"/>
        <v>0</v>
      </c>
      <c r="M100" s="298">
        <f t="shared" si="5"/>
        <v>0</v>
      </c>
    </row>
    <row r="101" s="270" customFormat="1" ht="29" spans="1:13">
      <c r="A101" s="282"/>
      <c r="B101" s="283"/>
      <c r="C101" s="252" t="s">
        <v>199</v>
      </c>
      <c r="D101" s="252" t="s">
        <v>200</v>
      </c>
      <c r="E101" s="293" t="s">
        <v>51</v>
      </c>
      <c r="F101" s="294">
        <v>80.7511737089202</v>
      </c>
      <c r="G101" s="261"/>
      <c r="H101" s="66">
        <f t="shared" si="3"/>
        <v>0</v>
      </c>
      <c r="I101" s="299"/>
      <c r="J101" s="297"/>
      <c r="K101" s="297"/>
      <c r="L101" s="298">
        <f t="shared" si="4"/>
        <v>0</v>
      </c>
      <c r="M101" s="298">
        <f t="shared" si="5"/>
        <v>0</v>
      </c>
    </row>
    <row r="102" s="270" customFormat="1" ht="29" spans="1:13">
      <c r="A102" s="282"/>
      <c r="B102" s="283"/>
      <c r="C102" s="252" t="s">
        <v>201</v>
      </c>
      <c r="D102" s="252"/>
      <c r="E102" s="293" t="s">
        <v>51</v>
      </c>
      <c r="F102" s="294">
        <v>834</v>
      </c>
      <c r="G102" s="261"/>
      <c r="H102" s="66">
        <f t="shared" si="3"/>
        <v>0</v>
      </c>
      <c r="I102" s="299"/>
      <c r="J102" s="297"/>
      <c r="K102" s="297"/>
      <c r="L102" s="298">
        <f t="shared" si="4"/>
        <v>0</v>
      </c>
      <c r="M102" s="298">
        <f t="shared" si="5"/>
        <v>0</v>
      </c>
    </row>
    <row r="103" s="270" customFormat="1" ht="29" spans="1:13">
      <c r="A103" s="282"/>
      <c r="B103" s="283"/>
      <c r="C103" s="252" t="s">
        <v>202</v>
      </c>
      <c r="D103" s="252" t="s">
        <v>203</v>
      </c>
      <c r="E103" s="293" t="s">
        <v>51</v>
      </c>
      <c r="F103" s="294">
        <v>802.816901408451</v>
      </c>
      <c r="G103" s="261"/>
      <c r="H103" s="66">
        <f t="shared" si="3"/>
        <v>0</v>
      </c>
      <c r="I103" s="299"/>
      <c r="J103" s="297"/>
      <c r="K103" s="297"/>
      <c r="L103" s="298">
        <f t="shared" si="4"/>
        <v>0</v>
      </c>
      <c r="M103" s="298">
        <f t="shared" si="5"/>
        <v>0</v>
      </c>
    </row>
    <row r="104" s="270" customFormat="1" ht="15" spans="1:13">
      <c r="A104" s="282"/>
      <c r="B104" s="283"/>
      <c r="C104" s="252" t="s">
        <v>204</v>
      </c>
      <c r="D104" s="252" t="s">
        <v>205</v>
      </c>
      <c r="E104" s="293" t="s">
        <v>46</v>
      </c>
      <c r="F104" s="294">
        <v>267.605633802817</v>
      </c>
      <c r="G104" s="261"/>
      <c r="H104" s="66">
        <f t="shared" si="3"/>
        <v>0</v>
      </c>
      <c r="I104" s="299"/>
      <c r="J104" s="297"/>
      <c r="K104" s="297"/>
      <c r="L104" s="298">
        <f t="shared" si="4"/>
        <v>0</v>
      </c>
      <c r="M104" s="298">
        <f t="shared" si="5"/>
        <v>0</v>
      </c>
    </row>
    <row r="105" s="270" customFormat="1" ht="15" spans="1:13">
      <c r="A105" s="282"/>
      <c r="B105" s="283"/>
      <c r="C105" s="252" t="s">
        <v>204</v>
      </c>
      <c r="D105" s="252" t="s">
        <v>206</v>
      </c>
      <c r="E105" s="293" t="s">
        <v>46</v>
      </c>
      <c r="F105" s="294">
        <v>333</v>
      </c>
      <c r="G105" s="261"/>
      <c r="H105" s="66">
        <f t="shared" si="3"/>
        <v>0</v>
      </c>
      <c r="I105" s="299"/>
      <c r="J105" s="297"/>
      <c r="K105" s="297"/>
      <c r="L105" s="298">
        <f t="shared" si="4"/>
        <v>0</v>
      </c>
      <c r="M105" s="298">
        <f t="shared" si="5"/>
        <v>0</v>
      </c>
    </row>
    <row r="106" s="270" customFormat="1" ht="15" spans="1:13">
      <c r="A106" s="282"/>
      <c r="B106" s="283"/>
      <c r="C106" s="252" t="s">
        <v>204</v>
      </c>
      <c r="D106" s="252" t="s">
        <v>207</v>
      </c>
      <c r="E106" s="293" t="s">
        <v>46</v>
      </c>
      <c r="F106" s="294">
        <v>371</v>
      </c>
      <c r="G106" s="261"/>
      <c r="H106" s="66">
        <f t="shared" si="3"/>
        <v>0</v>
      </c>
      <c r="I106" s="299"/>
      <c r="J106" s="297"/>
      <c r="K106" s="297"/>
      <c r="L106" s="298">
        <f t="shared" si="4"/>
        <v>0</v>
      </c>
      <c r="M106" s="298">
        <f t="shared" si="5"/>
        <v>0</v>
      </c>
    </row>
    <row r="107" s="270" customFormat="1" ht="15" spans="1:13">
      <c r="A107" s="282"/>
      <c r="B107" s="283"/>
      <c r="C107" s="252" t="s">
        <v>208</v>
      </c>
      <c r="D107" s="252" t="s">
        <v>209</v>
      </c>
      <c r="E107" s="293" t="s">
        <v>46</v>
      </c>
      <c r="F107" s="294">
        <v>143</v>
      </c>
      <c r="G107" s="261"/>
      <c r="H107" s="66">
        <f t="shared" si="3"/>
        <v>0</v>
      </c>
      <c r="I107" s="299"/>
      <c r="J107" s="297"/>
      <c r="K107" s="297"/>
      <c r="L107" s="298">
        <f t="shared" si="4"/>
        <v>0</v>
      </c>
      <c r="M107" s="298">
        <f t="shared" si="5"/>
        <v>0</v>
      </c>
    </row>
    <row r="108" s="270" customFormat="1" ht="15" spans="1:13">
      <c r="A108" s="282"/>
      <c r="B108" s="283"/>
      <c r="C108" s="252" t="s">
        <v>208</v>
      </c>
      <c r="D108" s="252" t="s">
        <v>205</v>
      </c>
      <c r="E108" s="293" t="s">
        <v>46</v>
      </c>
      <c r="F108" s="294">
        <v>219</v>
      </c>
      <c r="G108" s="261"/>
      <c r="H108" s="66">
        <f t="shared" si="3"/>
        <v>0</v>
      </c>
      <c r="I108" s="299"/>
      <c r="J108" s="297"/>
      <c r="K108" s="297"/>
      <c r="L108" s="298">
        <f t="shared" si="4"/>
        <v>0</v>
      </c>
      <c r="M108" s="298">
        <f t="shared" si="5"/>
        <v>0</v>
      </c>
    </row>
    <row r="109" s="270" customFormat="1" ht="15" spans="1:13">
      <c r="A109" s="282"/>
      <c r="B109" s="283"/>
      <c r="C109" s="252" t="s">
        <v>208</v>
      </c>
      <c r="D109" s="252" t="s">
        <v>207</v>
      </c>
      <c r="E109" s="293" t="s">
        <v>46</v>
      </c>
      <c r="F109" s="294">
        <v>333</v>
      </c>
      <c r="G109" s="261"/>
      <c r="H109" s="66">
        <f t="shared" si="3"/>
        <v>0</v>
      </c>
      <c r="I109" s="299"/>
      <c r="J109" s="297"/>
      <c r="K109" s="297"/>
      <c r="L109" s="298">
        <f t="shared" si="4"/>
        <v>0</v>
      </c>
      <c r="M109" s="298">
        <f t="shared" si="5"/>
        <v>0</v>
      </c>
    </row>
    <row r="110" s="270" customFormat="1" ht="15" spans="1:13">
      <c r="A110" s="282"/>
      <c r="B110" s="283"/>
      <c r="C110" s="252" t="s">
        <v>208</v>
      </c>
      <c r="D110" s="252" t="s">
        <v>210</v>
      </c>
      <c r="E110" s="293" t="s">
        <v>46</v>
      </c>
      <c r="F110" s="294">
        <v>381</v>
      </c>
      <c r="G110" s="261"/>
      <c r="H110" s="66">
        <f t="shared" si="3"/>
        <v>0</v>
      </c>
      <c r="I110" s="299"/>
      <c r="J110" s="297"/>
      <c r="K110" s="297"/>
      <c r="L110" s="298">
        <f t="shared" si="4"/>
        <v>0</v>
      </c>
      <c r="M110" s="298">
        <f t="shared" si="5"/>
        <v>0</v>
      </c>
    </row>
    <row r="111" s="270" customFormat="1" ht="15" spans="1:13">
      <c r="A111" s="282"/>
      <c r="B111" s="283"/>
      <c r="C111" s="252" t="s">
        <v>208</v>
      </c>
      <c r="D111" s="252" t="s">
        <v>211</v>
      </c>
      <c r="E111" s="293" t="s">
        <v>46</v>
      </c>
      <c r="F111" s="294">
        <v>466</v>
      </c>
      <c r="G111" s="261"/>
      <c r="H111" s="66">
        <f t="shared" si="3"/>
        <v>0</v>
      </c>
      <c r="I111" s="299"/>
      <c r="J111" s="297"/>
      <c r="K111" s="297"/>
      <c r="L111" s="298">
        <f t="shared" si="4"/>
        <v>0</v>
      </c>
      <c r="M111" s="298">
        <f t="shared" si="5"/>
        <v>0</v>
      </c>
    </row>
    <row r="112" s="270" customFormat="1" ht="15" spans="1:13">
      <c r="A112" s="282"/>
      <c r="B112" s="283"/>
      <c r="C112" s="252" t="s">
        <v>212</v>
      </c>
      <c r="D112" s="252" t="s">
        <v>205</v>
      </c>
      <c r="E112" s="293" t="s">
        <v>46</v>
      </c>
      <c r="F112" s="294">
        <v>57</v>
      </c>
      <c r="G112" s="261"/>
      <c r="H112" s="66">
        <f t="shared" si="3"/>
        <v>0</v>
      </c>
      <c r="I112" s="299"/>
      <c r="J112" s="297"/>
      <c r="K112" s="297"/>
      <c r="L112" s="298">
        <f t="shared" si="4"/>
        <v>0</v>
      </c>
      <c r="M112" s="298">
        <f t="shared" si="5"/>
        <v>0</v>
      </c>
    </row>
    <row r="113" s="270" customFormat="1" ht="15" spans="1:13">
      <c r="A113" s="282"/>
      <c r="B113" s="283"/>
      <c r="C113" s="252" t="s">
        <v>212</v>
      </c>
      <c r="D113" s="252" t="s">
        <v>206</v>
      </c>
      <c r="E113" s="293" t="s">
        <v>46</v>
      </c>
      <c r="F113" s="294">
        <v>86</v>
      </c>
      <c r="G113" s="261"/>
      <c r="H113" s="66">
        <f t="shared" si="3"/>
        <v>0</v>
      </c>
      <c r="I113" s="299"/>
      <c r="J113" s="297"/>
      <c r="K113" s="297"/>
      <c r="L113" s="298">
        <f t="shared" si="4"/>
        <v>0</v>
      </c>
      <c r="M113" s="298">
        <f t="shared" si="5"/>
        <v>0</v>
      </c>
    </row>
    <row r="114" s="270" customFormat="1" ht="15" spans="1:13">
      <c r="A114" s="282"/>
      <c r="B114" s="283"/>
      <c r="C114" s="252" t="s">
        <v>213</v>
      </c>
      <c r="D114" s="252"/>
      <c r="E114" s="293" t="s">
        <v>46</v>
      </c>
      <c r="F114" s="294">
        <v>52</v>
      </c>
      <c r="G114" s="261"/>
      <c r="H114" s="66">
        <f t="shared" si="3"/>
        <v>0</v>
      </c>
      <c r="I114" s="299"/>
      <c r="J114" s="297"/>
      <c r="K114" s="297"/>
      <c r="L114" s="298">
        <f t="shared" si="4"/>
        <v>0</v>
      </c>
      <c r="M114" s="298">
        <f t="shared" si="5"/>
        <v>0</v>
      </c>
    </row>
    <row r="115" s="270" customFormat="1" ht="15" spans="1:13">
      <c r="A115" s="282"/>
      <c r="B115" s="283"/>
      <c r="C115" s="252" t="s">
        <v>214</v>
      </c>
      <c r="D115" s="252" t="s">
        <v>215</v>
      </c>
      <c r="E115" s="293" t="s">
        <v>46</v>
      </c>
      <c r="F115" s="294">
        <v>152</v>
      </c>
      <c r="G115" s="261"/>
      <c r="H115" s="66">
        <f t="shared" si="3"/>
        <v>0</v>
      </c>
      <c r="I115" s="299"/>
      <c r="J115" s="297"/>
      <c r="K115" s="297"/>
      <c r="L115" s="298">
        <f t="shared" si="4"/>
        <v>0</v>
      </c>
      <c r="M115" s="298">
        <f t="shared" si="5"/>
        <v>0</v>
      </c>
    </row>
    <row r="116" s="270" customFormat="1" ht="15" spans="1:13">
      <c r="A116" s="282"/>
      <c r="B116" s="283"/>
      <c r="C116" s="252" t="s">
        <v>214</v>
      </c>
      <c r="D116" s="252" t="s">
        <v>216</v>
      </c>
      <c r="E116" s="293" t="s">
        <v>46</v>
      </c>
      <c r="F116" s="294">
        <v>285</v>
      </c>
      <c r="G116" s="261"/>
      <c r="H116" s="66">
        <f t="shared" si="3"/>
        <v>0</v>
      </c>
      <c r="I116" s="299"/>
      <c r="J116" s="297"/>
      <c r="K116" s="297"/>
      <c r="L116" s="298">
        <f t="shared" si="4"/>
        <v>0</v>
      </c>
      <c r="M116" s="298">
        <f t="shared" si="5"/>
        <v>0</v>
      </c>
    </row>
    <row r="117" s="270" customFormat="1" ht="15" spans="1:13">
      <c r="A117" s="282"/>
      <c r="B117" s="283" t="s">
        <v>217</v>
      </c>
      <c r="C117" s="252" t="s">
        <v>218</v>
      </c>
      <c r="D117" s="252" t="s">
        <v>219</v>
      </c>
      <c r="E117" s="293" t="s">
        <v>220</v>
      </c>
      <c r="F117" s="294">
        <v>13</v>
      </c>
      <c r="G117" s="261"/>
      <c r="H117" s="66">
        <f t="shared" si="3"/>
        <v>0</v>
      </c>
      <c r="I117" s="299"/>
      <c r="J117" s="297"/>
      <c r="K117" s="297"/>
      <c r="L117" s="298">
        <f t="shared" si="4"/>
        <v>0</v>
      </c>
      <c r="M117" s="298">
        <f t="shared" si="5"/>
        <v>0</v>
      </c>
    </row>
    <row r="118" s="270" customFormat="1" ht="15" spans="1:13">
      <c r="A118" s="282"/>
      <c r="B118" s="283"/>
      <c r="C118" s="252" t="s">
        <v>221</v>
      </c>
      <c r="D118" s="252" t="s">
        <v>222</v>
      </c>
      <c r="E118" s="293" t="s">
        <v>223</v>
      </c>
      <c r="F118" s="294">
        <v>8</v>
      </c>
      <c r="G118" s="261"/>
      <c r="H118" s="66">
        <f t="shared" si="3"/>
        <v>0</v>
      </c>
      <c r="I118" s="299"/>
      <c r="J118" s="297"/>
      <c r="K118" s="297"/>
      <c r="L118" s="298">
        <f t="shared" si="4"/>
        <v>0</v>
      </c>
      <c r="M118" s="298">
        <f t="shared" si="5"/>
        <v>0</v>
      </c>
    </row>
    <row r="119" s="270" customFormat="1" ht="15" spans="1:13">
      <c r="A119" s="282"/>
      <c r="B119" s="283"/>
      <c r="C119" s="252" t="s">
        <v>221</v>
      </c>
      <c r="D119" s="252" t="s">
        <v>224</v>
      </c>
      <c r="E119" s="293" t="s">
        <v>223</v>
      </c>
      <c r="F119" s="294">
        <v>7.51173708920188</v>
      </c>
      <c r="G119" s="261"/>
      <c r="H119" s="66">
        <f t="shared" si="3"/>
        <v>0</v>
      </c>
      <c r="I119" s="299"/>
      <c r="J119" s="297"/>
      <c r="K119" s="297"/>
      <c r="L119" s="298">
        <f t="shared" si="4"/>
        <v>0</v>
      </c>
      <c r="M119" s="298">
        <f t="shared" si="5"/>
        <v>0</v>
      </c>
    </row>
    <row r="120" s="270" customFormat="1" ht="15" spans="1:13">
      <c r="A120" s="282"/>
      <c r="B120" s="283"/>
      <c r="C120" s="252" t="s">
        <v>221</v>
      </c>
      <c r="D120" s="252" t="s">
        <v>225</v>
      </c>
      <c r="E120" s="293" t="s">
        <v>223</v>
      </c>
      <c r="F120" s="294">
        <v>9</v>
      </c>
      <c r="G120" s="261"/>
      <c r="H120" s="66">
        <f t="shared" si="3"/>
        <v>0</v>
      </c>
      <c r="I120" s="299"/>
      <c r="J120" s="297"/>
      <c r="K120" s="297"/>
      <c r="L120" s="298">
        <f t="shared" si="4"/>
        <v>0</v>
      </c>
      <c r="M120" s="298">
        <f t="shared" si="5"/>
        <v>0</v>
      </c>
    </row>
    <row r="121" s="270" customFormat="1" ht="15" spans="1:13">
      <c r="A121" s="282"/>
      <c r="B121" s="283"/>
      <c r="C121" s="252" t="s">
        <v>221</v>
      </c>
      <c r="D121" s="252" t="s">
        <v>226</v>
      </c>
      <c r="E121" s="293" t="s">
        <v>223</v>
      </c>
      <c r="F121" s="294">
        <v>9.38967136150235</v>
      </c>
      <c r="G121" s="261"/>
      <c r="H121" s="66">
        <f t="shared" si="3"/>
        <v>0</v>
      </c>
      <c r="I121" s="299"/>
      <c r="J121" s="297"/>
      <c r="K121" s="297"/>
      <c r="L121" s="298">
        <f t="shared" si="4"/>
        <v>0</v>
      </c>
      <c r="M121" s="298">
        <f t="shared" si="5"/>
        <v>0</v>
      </c>
    </row>
    <row r="122" s="270" customFormat="1" ht="15" spans="1:13">
      <c r="A122" s="282"/>
      <c r="B122" s="283"/>
      <c r="C122" s="252" t="s">
        <v>227</v>
      </c>
      <c r="D122" s="252" t="s">
        <v>228</v>
      </c>
      <c r="E122" s="293" t="s">
        <v>223</v>
      </c>
      <c r="F122" s="294">
        <v>11.2676056338028</v>
      </c>
      <c r="G122" s="261"/>
      <c r="H122" s="66">
        <f t="shared" si="3"/>
        <v>0</v>
      </c>
      <c r="I122" s="299"/>
      <c r="J122" s="297"/>
      <c r="K122" s="297"/>
      <c r="L122" s="298">
        <f t="shared" si="4"/>
        <v>0</v>
      </c>
      <c r="M122" s="298">
        <f t="shared" si="5"/>
        <v>0</v>
      </c>
    </row>
    <row r="123" s="270" customFormat="1" ht="15" spans="1:13">
      <c r="A123" s="282"/>
      <c r="B123" s="283"/>
      <c r="C123" s="252" t="s">
        <v>229</v>
      </c>
      <c r="D123" s="252" t="s">
        <v>230</v>
      </c>
      <c r="E123" s="293" t="s">
        <v>46</v>
      </c>
      <c r="F123" s="294">
        <v>57</v>
      </c>
      <c r="G123" s="261"/>
      <c r="H123" s="66">
        <f t="shared" si="3"/>
        <v>0</v>
      </c>
      <c r="I123" s="299"/>
      <c r="J123" s="297"/>
      <c r="K123" s="297"/>
      <c r="L123" s="298">
        <f t="shared" si="4"/>
        <v>0</v>
      </c>
      <c r="M123" s="298">
        <f t="shared" si="5"/>
        <v>0</v>
      </c>
    </row>
    <row r="124" s="270" customFormat="1" ht="15" spans="1:13">
      <c r="A124" s="282"/>
      <c r="B124" s="283"/>
      <c r="C124" s="252" t="s">
        <v>231</v>
      </c>
      <c r="D124" s="252" t="s">
        <v>232</v>
      </c>
      <c r="E124" s="293" t="s">
        <v>220</v>
      </c>
      <c r="F124" s="294">
        <v>57</v>
      </c>
      <c r="G124" s="261"/>
      <c r="H124" s="66">
        <f t="shared" si="3"/>
        <v>0</v>
      </c>
      <c r="I124" s="299"/>
      <c r="J124" s="297"/>
      <c r="K124" s="297"/>
      <c r="L124" s="298">
        <f t="shared" si="4"/>
        <v>0</v>
      </c>
      <c r="M124" s="298">
        <f t="shared" si="5"/>
        <v>0</v>
      </c>
    </row>
    <row r="125" s="270" customFormat="1" ht="15" spans="1:13">
      <c r="A125" s="282"/>
      <c r="B125" s="283"/>
      <c r="C125" s="252" t="s">
        <v>233</v>
      </c>
      <c r="D125" s="252" t="s">
        <v>234</v>
      </c>
      <c r="E125" s="293" t="s">
        <v>235</v>
      </c>
      <c r="F125" s="294">
        <v>24</v>
      </c>
      <c r="G125" s="261"/>
      <c r="H125" s="66">
        <f t="shared" si="3"/>
        <v>0</v>
      </c>
      <c r="I125" s="299"/>
      <c r="J125" s="297"/>
      <c r="K125" s="297"/>
      <c r="L125" s="298">
        <f t="shared" si="4"/>
        <v>0</v>
      </c>
      <c r="M125" s="298">
        <f t="shared" si="5"/>
        <v>0</v>
      </c>
    </row>
    <row r="126" s="270" customFormat="1" ht="15" spans="1:13">
      <c r="A126" s="282"/>
      <c r="B126" s="283"/>
      <c r="C126" s="252" t="s">
        <v>233</v>
      </c>
      <c r="D126" s="252" t="s">
        <v>236</v>
      </c>
      <c r="E126" s="293" t="s">
        <v>235</v>
      </c>
      <c r="F126" s="294">
        <v>31</v>
      </c>
      <c r="G126" s="261"/>
      <c r="H126" s="66">
        <f t="shared" si="3"/>
        <v>0</v>
      </c>
      <c r="I126" s="299"/>
      <c r="J126" s="297"/>
      <c r="K126" s="297"/>
      <c r="L126" s="298">
        <f t="shared" si="4"/>
        <v>0</v>
      </c>
      <c r="M126" s="298">
        <f t="shared" si="5"/>
        <v>0</v>
      </c>
    </row>
    <row r="127" s="270" customFormat="1" ht="15" spans="1:13">
      <c r="A127" s="282"/>
      <c r="B127" s="283"/>
      <c r="C127" s="252" t="s">
        <v>233</v>
      </c>
      <c r="D127" s="252" t="s">
        <v>237</v>
      </c>
      <c r="E127" s="293" t="s">
        <v>235</v>
      </c>
      <c r="F127" s="294">
        <v>28</v>
      </c>
      <c r="G127" s="261"/>
      <c r="H127" s="66">
        <f t="shared" si="3"/>
        <v>0</v>
      </c>
      <c r="I127" s="299"/>
      <c r="J127" s="297"/>
      <c r="K127" s="297"/>
      <c r="L127" s="298">
        <f t="shared" si="4"/>
        <v>0</v>
      </c>
      <c r="M127" s="298">
        <f t="shared" si="5"/>
        <v>0</v>
      </c>
    </row>
    <row r="128" s="270" customFormat="1" ht="15" spans="1:13">
      <c r="A128" s="282"/>
      <c r="B128" s="283"/>
      <c r="C128" s="252" t="s">
        <v>238</v>
      </c>
      <c r="D128" s="177" t="s">
        <v>239</v>
      </c>
      <c r="E128" s="293" t="s">
        <v>223</v>
      </c>
      <c r="F128" s="294">
        <v>10.3286384976526</v>
      </c>
      <c r="G128" s="261"/>
      <c r="H128" s="66">
        <f t="shared" si="3"/>
        <v>0</v>
      </c>
      <c r="I128" s="299"/>
      <c r="J128" s="297"/>
      <c r="K128" s="297"/>
      <c r="L128" s="298">
        <f t="shared" si="4"/>
        <v>0</v>
      </c>
      <c r="M128" s="298">
        <f t="shared" si="5"/>
        <v>0</v>
      </c>
    </row>
    <row r="129" s="270" customFormat="1" ht="15" spans="1:13">
      <c r="A129" s="282"/>
      <c r="B129" s="283"/>
      <c r="C129" s="252" t="s">
        <v>240</v>
      </c>
      <c r="D129" s="177" t="s">
        <v>241</v>
      </c>
      <c r="E129" s="293" t="s">
        <v>223</v>
      </c>
      <c r="F129" s="294">
        <v>4.69483568075117</v>
      </c>
      <c r="G129" s="261"/>
      <c r="H129" s="66">
        <f t="shared" si="3"/>
        <v>0</v>
      </c>
      <c r="I129" s="299"/>
      <c r="J129" s="297"/>
      <c r="K129" s="297"/>
      <c r="L129" s="298">
        <f t="shared" si="4"/>
        <v>0</v>
      </c>
      <c r="M129" s="298">
        <f t="shared" si="5"/>
        <v>0</v>
      </c>
    </row>
    <row r="130" s="270" customFormat="1" ht="15" spans="1:13">
      <c r="A130" s="282"/>
      <c r="B130" s="283"/>
      <c r="C130" s="252" t="s">
        <v>242</v>
      </c>
      <c r="D130" s="177" t="s">
        <v>243</v>
      </c>
      <c r="E130" s="293" t="s">
        <v>223</v>
      </c>
      <c r="F130" s="294">
        <v>59</v>
      </c>
      <c r="G130" s="261"/>
      <c r="H130" s="71">
        <f t="shared" si="3"/>
        <v>0</v>
      </c>
      <c r="I130" s="299"/>
      <c r="J130" s="297"/>
      <c r="K130" s="297"/>
      <c r="L130" s="298">
        <f t="shared" si="4"/>
        <v>0</v>
      </c>
      <c r="M130" s="298">
        <f t="shared" si="5"/>
        <v>0</v>
      </c>
    </row>
    <row r="131" s="270" customFormat="1" ht="15" spans="1:13">
      <c r="A131" s="282"/>
      <c r="B131" s="283"/>
      <c r="C131" s="252" t="s">
        <v>244</v>
      </c>
      <c r="D131" s="177" t="s">
        <v>245</v>
      </c>
      <c r="E131" s="293" t="s">
        <v>223</v>
      </c>
      <c r="F131" s="294">
        <v>46</v>
      </c>
      <c r="G131" s="261"/>
      <c r="H131" s="71">
        <f t="shared" si="3"/>
        <v>0</v>
      </c>
      <c r="I131" s="299"/>
      <c r="J131" s="297"/>
      <c r="K131" s="297"/>
      <c r="L131" s="298">
        <f t="shared" si="4"/>
        <v>0</v>
      </c>
      <c r="M131" s="298">
        <f t="shared" si="5"/>
        <v>0</v>
      </c>
    </row>
    <row r="132" s="270" customFormat="1" ht="15" spans="1:13">
      <c r="A132" s="282"/>
      <c r="B132" s="283"/>
      <c r="C132" s="252"/>
      <c r="D132" s="177" t="s">
        <v>246</v>
      </c>
      <c r="E132" s="293" t="s">
        <v>223</v>
      </c>
      <c r="F132" s="294">
        <v>24</v>
      </c>
      <c r="G132" s="261"/>
      <c r="H132" s="71">
        <f t="shared" si="3"/>
        <v>0</v>
      </c>
      <c r="I132" s="299"/>
      <c r="J132" s="297"/>
      <c r="K132" s="297"/>
      <c r="L132" s="298">
        <f t="shared" si="4"/>
        <v>0</v>
      </c>
      <c r="M132" s="298">
        <f t="shared" si="5"/>
        <v>0</v>
      </c>
    </row>
    <row r="133" s="270" customFormat="1" ht="29" spans="1:13">
      <c r="A133" s="282"/>
      <c r="B133" s="283"/>
      <c r="C133" s="252" t="s">
        <v>247</v>
      </c>
      <c r="D133" s="252" t="s">
        <v>248</v>
      </c>
      <c r="E133" s="293" t="s">
        <v>46</v>
      </c>
      <c r="F133" s="294">
        <v>119</v>
      </c>
      <c r="G133" s="261"/>
      <c r="H133" s="71">
        <f t="shared" si="3"/>
        <v>0</v>
      </c>
      <c r="I133" s="299"/>
      <c r="J133" s="297"/>
      <c r="K133" s="297"/>
      <c r="L133" s="298">
        <f t="shared" si="4"/>
        <v>0</v>
      </c>
      <c r="M133" s="298">
        <f t="shared" si="5"/>
        <v>0</v>
      </c>
    </row>
    <row r="134" s="270" customFormat="1" ht="15" spans="1:13">
      <c r="A134" s="282"/>
      <c r="B134" s="283"/>
      <c r="C134" s="252" t="s">
        <v>249</v>
      </c>
      <c r="D134" s="252" t="s">
        <v>230</v>
      </c>
      <c r="E134" s="293" t="s">
        <v>46</v>
      </c>
      <c r="F134" s="294">
        <v>95.774647887324</v>
      </c>
      <c r="G134" s="261"/>
      <c r="H134" s="71">
        <f t="shared" ref="H134:H140" si="6">F134*G134</f>
        <v>0</v>
      </c>
      <c r="I134" s="299"/>
      <c r="J134" s="297"/>
      <c r="K134" s="297"/>
      <c r="L134" s="298">
        <f t="shared" ref="L134:L140" si="7">H134*J134</f>
        <v>0</v>
      </c>
      <c r="M134" s="298">
        <f t="shared" ref="M134:M140" si="8">H134*K134</f>
        <v>0</v>
      </c>
    </row>
    <row r="135" s="270" customFormat="1" ht="15" spans="1:13">
      <c r="A135" s="282"/>
      <c r="B135" s="283"/>
      <c r="C135" s="252" t="s">
        <v>250</v>
      </c>
      <c r="D135" s="252" t="s">
        <v>251</v>
      </c>
      <c r="E135" s="293" t="s">
        <v>223</v>
      </c>
      <c r="F135" s="294">
        <v>18</v>
      </c>
      <c r="G135" s="261"/>
      <c r="H135" s="71">
        <f t="shared" si="6"/>
        <v>0</v>
      </c>
      <c r="I135" s="299"/>
      <c r="J135" s="297"/>
      <c r="K135" s="297"/>
      <c r="L135" s="298">
        <f t="shared" si="7"/>
        <v>0</v>
      </c>
      <c r="M135" s="298">
        <f t="shared" si="8"/>
        <v>0</v>
      </c>
    </row>
    <row r="136" s="270" customFormat="1" ht="15" spans="1:13">
      <c r="A136" s="282"/>
      <c r="B136" s="283" t="s">
        <v>252</v>
      </c>
      <c r="C136" s="252" t="s">
        <v>253</v>
      </c>
      <c r="D136" s="252" t="s">
        <v>254</v>
      </c>
      <c r="E136" s="293" t="s">
        <v>255</v>
      </c>
      <c r="F136" s="294">
        <v>210</v>
      </c>
      <c r="G136" s="261"/>
      <c r="H136" s="71">
        <f t="shared" si="6"/>
        <v>0</v>
      </c>
      <c r="I136" s="299"/>
      <c r="J136" s="297"/>
      <c r="K136" s="297"/>
      <c r="L136" s="298">
        <f t="shared" si="7"/>
        <v>0</v>
      </c>
      <c r="M136" s="298">
        <f t="shared" si="8"/>
        <v>0</v>
      </c>
    </row>
    <row r="137" s="270" customFormat="1" ht="15" spans="1:13">
      <c r="A137" s="282"/>
      <c r="B137" s="283"/>
      <c r="C137" s="252" t="s">
        <v>253</v>
      </c>
      <c r="D137" s="252" t="s">
        <v>256</v>
      </c>
      <c r="E137" s="293" t="s">
        <v>255</v>
      </c>
      <c r="F137" s="294">
        <v>162</v>
      </c>
      <c r="G137" s="261"/>
      <c r="H137" s="71">
        <f t="shared" si="6"/>
        <v>0</v>
      </c>
      <c r="I137" s="299"/>
      <c r="J137" s="297"/>
      <c r="K137" s="297"/>
      <c r="L137" s="298">
        <f t="shared" si="7"/>
        <v>0</v>
      </c>
      <c r="M137" s="298">
        <f t="shared" si="8"/>
        <v>0</v>
      </c>
    </row>
    <row r="138" s="270" customFormat="1" ht="15" spans="1:13">
      <c r="A138" s="282"/>
      <c r="B138" s="283"/>
      <c r="C138" s="252" t="s">
        <v>257</v>
      </c>
      <c r="D138" s="252" t="s">
        <v>258</v>
      </c>
      <c r="E138" s="293" t="s">
        <v>56</v>
      </c>
      <c r="F138" s="294">
        <v>646</v>
      </c>
      <c r="G138" s="261"/>
      <c r="H138" s="71">
        <f t="shared" si="6"/>
        <v>0</v>
      </c>
      <c r="I138" s="299"/>
      <c r="J138" s="297"/>
      <c r="K138" s="297"/>
      <c r="L138" s="298">
        <f t="shared" si="7"/>
        <v>0</v>
      </c>
      <c r="M138" s="298">
        <f t="shared" si="8"/>
        <v>0</v>
      </c>
    </row>
    <row r="139" s="270" customFormat="1" ht="15" spans="1:13">
      <c r="A139" s="282"/>
      <c r="B139" s="283"/>
      <c r="C139" s="252" t="s">
        <v>259</v>
      </c>
      <c r="D139" s="252" t="s">
        <v>260</v>
      </c>
      <c r="E139" s="293" t="s">
        <v>261</v>
      </c>
      <c r="F139" s="294">
        <v>1493</v>
      </c>
      <c r="G139" s="261"/>
      <c r="H139" s="71">
        <f t="shared" si="6"/>
        <v>0</v>
      </c>
      <c r="I139" s="299"/>
      <c r="J139" s="297"/>
      <c r="K139" s="297"/>
      <c r="L139" s="298">
        <f t="shared" si="7"/>
        <v>0</v>
      </c>
      <c r="M139" s="298">
        <f t="shared" si="8"/>
        <v>0</v>
      </c>
    </row>
    <row r="140" s="270" customFormat="1" ht="15.75" spans="1:13">
      <c r="A140" s="301"/>
      <c r="B140" s="302"/>
      <c r="C140" s="303" t="s">
        <v>262</v>
      </c>
      <c r="D140" s="303" t="s">
        <v>263</v>
      </c>
      <c r="E140" s="306" t="s">
        <v>255</v>
      </c>
      <c r="F140" s="294">
        <v>372</v>
      </c>
      <c r="G140" s="266"/>
      <c r="H140" s="99">
        <f t="shared" si="6"/>
        <v>0</v>
      </c>
      <c r="I140" s="299"/>
      <c r="J140" s="297"/>
      <c r="K140" s="297"/>
      <c r="L140" s="298">
        <f t="shared" si="7"/>
        <v>0</v>
      </c>
      <c r="M140" s="298">
        <f t="shared" si="8"/>
        <v>0</v>
      </c>
    </row>
    <row r="141" s="272" customFormat="1" ht="21.9" spans="1:13">
      <c r="A141" s="304" t="s">
        <v>39</v>
      </c>
      <c r="B141" s="305"/>
      <c r="C141" s="305"/>
      <c r="D141" s="305"/>
      <c r="E141" s="307"/>
      <c r="F141" s="308"/>
      <c r="G141" s="307"/>
      <c r="H141" s="309">
        <f>SUM(H5:H140)</f>
        <v>0</v>
      </c>
      <c r="I141" s="310"/>
      <c r="L141" s="311">
        <f>SUM(L5:L140)</f>
        <v>0</v>
      </c>
      <c r="M141" s="311">
        <f>SUM(M5:M140)</f>
        <v>0</v>
      </c>
    </row>
    <row r="142" ht="15.15"/>
  </sheetData>
  <mergeCells count="26"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</mergeCells>
  <printOptions horizontalCentered="1" verticalCentered="1"/>
  <pageMargins left="0.7" right="0.7" top="0.75" bottom="0.75" header="0.3" footer="0.3"/>
  <pageSetup paperSize="9" scale="41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0"/>
  <sheetViews>
    <sheetView zoomScale="110" zoomScaleNormal="110" topLeftCell="A25" workbookViewId="0">
      <selection activeCell="F12" sqref="F12"/>
    </sheetView>
  </sheetViews>
  <sheetFormatPr defaultColWidth="9" defaultRowHeight="14.4"/>
  <cols>
    <col min="1" max="1" width="14.1057692307692" style="103" customWidth="1"/>
    <col min="2" max="2" width="43" style="103" customWidth="1"/>
    <col min="3" max="3" width="37.2211538461538" style="103" customWidth="1"/>
    <col min="4" max="4" width="7.88461538461539" style="103" customWidth="1"/>
    <col min="5" max="5" width="11.1057692307692" style="103" customWidth="1"/>
    <col min="6" max="6" width="14.1057692307692" style="103" customWidth="1"/>
    <col min="7" max="7" width="18.3365384615385" style="103" customWidth="1"/>
    <col min="8" max="8" width="56" style="103" customWidth="1"/>
    <col min="9" max="9" width="12" style="103" hidden="1" customWidth="1"/>
    <col min="10" max="10" width="9" style="103" hidden="1" customWidth="1"/>
    <col min="11" max="11" width="7" style="103" hidden="1" customWidth="1"/>
    <col min="12" max="12" width="9" style="103" hidden="1" customWidth="1"/>
    <col min="13" max="16384" width="9" style="103"/>
  </cols>
  <sheetData>
    <row r="1" ht="28.8" spans="1:7">
      <c r="A1" s="4" t="s">
        <v>18</v>
      </c>
      <c r="B1" s="4"/>
      <c r="C1" s="4"/>
      <c r="D1" s="4"/>
      <c r="E1" s="4"/>
      <c r="F1" s="4"/>
      <c r="G1" s="4"/>
    </row>
    <row r="2" spans="1:7">
      <c r="A2" s="241"/>
      <c r="B2" s="106"/>
      <c r="C2" s="106"/>
      <c r="D2" s="186"/>
      <c r="E2" s="186"/>
      <c r="F2" s="106"/>
      <c r="G2" s="106"/>
    </row>
    <row r="3" spans="1:12">
      <c r="A3" s="242"/>
      <c r="B3" s="6"/>
      <c r="C3" s="6"/>
      <c r="D3" s="6"/>
      <c r="E3" s="6"/>
      <c r="F3" s="6"/>
      <c r="G3" s="6"/>
      <c r="I3" s="268" t="s">
        <v>32</v>
      </c>
      <c r="J3" s="268"/>
      <c r="K3" s="268" t="s">
        <v>33</v>
      </c>
      <c r="L3" s="268"/>
    </row>
    <row r="4" ht="20.4" spans="1:12">
      <c r="A4" s="7" t="s">
        <v>34</v>
      </c>
      <c r="B4" s="7"/>
      <c r="C4" s="7" t="s">
        <v>35</v>
      </c>
      <c r="D4" s="7" t="s">
        <v>36</v>
      </c>
      <c r="E4" s="7" t="s">
        <v>37</v>
      </c>
      <c r="F4" s="7" t="s">
        <v>38</v>
      </c>
      <c r="G4" s="7" t="s">
        <v>39</v>
      </c>
      <c r="H4" s="13" t="s">
        <v>40</v>
      </c>
      <c r="I4" s="268" t="s">
        <v>41</v>
      </c>
      <c r="J4" s="268" t="s">
        <v>42</v>
      </c>
      <c r="K4" s="268" t="s">
        <v>41</v>
      </c>
      <c r="L4" s="268" t="s">
        <v>42</v>
      </c>
    </row>
    <row r="5" ht="15" spans="1:12">
      <c r="A5" s="243" t="s">
        <v>264</v>
      </c>
      <c r="B5" s="244" t="s">
        <v>265</v>
      </c>
      <c r="C5" s="244" t="s">
        <v>266</v>
      </c>
      <c r="D5" s="245" t="s">
        <v>267</v>
      </c>
      <c r="E5" s="257"/>
      <c r="F5" s="258"/>
      <c r="G5" s="259">
        <f>E5*F5</f>
        <v>0</v>
      </c>
      <c r="H5" s="260"/>
      <c r="I5" s="269"/>
      <c r="J5" s="269"/>
      <c r="K5" s="73">
        <f>G5*I5</f>
        <v>0</v>
      </c>
      <c r="L5" s="73">
        <f>J5*G5</f>
        <v>0</v>
      </c>
    </row>
    <row r="6" ht="15" spans="1:12">
      <c r="A6" s="246"/>
      <c r="B6" s="54" t="s">
        <v>268</v>
      </c>
      <c r="C6" s="54" t="s">
        <v>266</v>
      </c>
      <c r="D6" s="247" t="s">
        <v>267</v>
      </c>
      <c r="E6" s="257"/>
      <c r="F6" s="261"/>
      <c r="G6" s="71">
        <f t="shared" ref="G6:G33" si="0">E6*F6</f>
        <v>0</v>
      </c>
      <c r="H6" s="260"/>
      <c r="I6" s="269"/>
      <c r="J6" s="269"/>
      <c r="K6" s="73">
        <f t="shared" ref="K6:K33" si="1">G6*I6</f>
        <v>0</v>
      </c>
      <c r="L6" s="73">
        <f t="shared" ref="L6:L33" si="2">J6*G6</f>
        <v>0</v>
      </c>
    </row>
    <row r="7" ht="15" spans="1:12">
      <c r="A7" s="246" t="s">
        <v>269</v>
      </c>
      <c r="B7" s="54" t="s">
        <v>270</v>
      </c>
      <c r="C7" s="54" t="s">
        <v>271</v>
      </c>
      <c r="D7" s="247" t="s">
        <v>267</v>
      </c>
      <c r="E7" s="257"/>
      <c r="F7" s="261"/>
      <c r="G7" s="71">
        <f t="shared" si="0"/>
        <v>0</v>
      </c>
      <c r="H7" s="260"/>
      <c r="I7" s="269"/>
      <c r="J7" s="269"/>
      <c r="K7" s="73">
        <f t="shared" si="1"/>
        <v>0</v>
      </c>
      <c r="L7" s="73">
        <f t="shared" si="2"/>
        <v>0</v>
      </c>
    </row>
    <row r="8" ht="15" spans="1:12">
      <c r="A8" s="246"/>
      <c r="B8" s="54" t="s">
        <v>272</v>
      </c>
      <c r="C8" s="54" t="s">
        <v>271</v>
      </c>
      <c r="D8" s="247" t="s">
        <v>267</v>
      </c>
      <c r="E8" s="257"/>
      <c r="F8" s="261"/>
      <c r="G8" s="71">
        <f t="shared" si="0"/>
        <v>0</v>
      </c>
      <c r="H8" s="260"/>
      <c r="I8" s="269"/>
      <c r="J8" s="269"/>
      <c r="K8" s="73">
        <f t="shared" si="1"/>
        <v>0</v>
      </c>
      <c r="L8" s="73">
        <f t="shared" si="2"/>
        <v>0</v>
      </c>
    </row>
    <row r="9" ht="15" spans="1:12">
      <c r="A9" s="246" t="s">
        <v>273</v>
      </c>
      <c r="B9" s="54" t="s">
        <v>274</v>
      </c>
      <c r="C9" s="54" t="s">
        <v>266</v>
      </c>
      <c r="D9" s="247" t="s">
        <v>267</v>
      </c>
      <c r="E9" s="262"/>
      <c r="F9" s="261"/>
      <c r="G9" s="71">
        <f t="shared" si="0"/>
        <v>0</v>
      </c>
      <c r="H9" s="263"/>
      <c r="I9" s="269"/>
      <c r="J9" s="269"/>
      <c r="K9" s="73">
        <f t="shared" si="1"/>
        <v>0</v>
      </c>
      <c r="L9" s="73">
        <f t="shared" si="2"/>
        <v>0</v>
      </c>
    </row>
    <row r="10" ht="15" spans="1:12">
      <c r="A10" s="246" t="s">
        <v>275</v>
      </c>
      <c r="B10" s="54"/>
      <c r="C10" s="54" t="s">
        <v>271</v>
      </c>
      <c r="D10" s="247" t="s">
        <v>267</v>
      </c>
      <c r="E10" s="262"/>
      <c r="F10" s="261"/>
      <c r="G10" s="71">
        <f t="shared" si="0"/>
        <v>0</v>
      </c>
      <c r="H10" s="263"/>
      <c r="I10" s="269"/>
      <c r="J10" s="269"/>
      <c r="K10" s="73">
        <f t="shared" si="1"/>
        <v>0</v>
      </c>
      <c r="L10" s="73">
        <f t="shared" si="2"/>
        <v>0</v>
      </c>
    </row>
    <row r="11" ht="15" spans="1:12">
      <c r="A11" s="246" t="s">
        <v>276</v>
      </c>
      <c r="B11" s="54"/>
      <c r="C11" s="54" t="s">
        <v>277</v>
      </c>
      <c r="D11" s="247" t="s">
        <v>267</v>
      </c>
      <c r="E11" s="262"/>
      <c r="F11" s="261"/>
      <c r="G11" s="71">
        <f t="shared" si="0"/>
        <v>0</v>
      </c>
      <c r="H11" s="263"/>
      <c r="I11" s="269"/>
      <c r="J11" s="269"/>
      <c r="K11" s="73">
        <f t="shared" si="1"/>
        <v>0</v>
      </c>
      <c r="L11" s="73">
        <f t="shared" si="2"/>
        <v>0</v>
      </c>
    </row>
    <row r="12" ht="29" spans="1:12">
      <c r="A12" s="246" t="s">
        <v>278</v>
      </c>
      <c r="B12" s="248" t="s">
        <v>279</v>
      </c>
      <c r="C12" s="54" t="s">
        <v>277</v>
      </c>
      <c r="D12" s="247" t="s">
        <v>267</v>
      </c>
      <c r="E12" s="264">
        <v>1000</v>
      </c>
      <c r="F12" s="261"/>
      <c r="G12" s="71">
        <f t="shared" si="0"/>
        <v>0</v>
      </c>
      <c r="H12" s="263"/>
      <c r="I12" s="269"/>
      <c r="J12" s="269"/>
      <c r="K12" s="73">
        <f t="shared" si="1"/>
        <v>0</v>
      </c>
      <c r="L12" s="73">
        <f t="shared" si="2"/>
        <v>0</v>
      </c>
    </row>
    <row r="13" ht="15" spans="1:12">
      <c r="A13" s="246" t="s">
        <v>280</v>
      </c>
      <c r="B13" s="54" t="s">
        <v>281</v>
      </c>
      <c r="C13" s="54" t="s">
        <v>277</v>
      </c>
      <c r="D13" s="247" t="s">
        <v>267</v>
      </c>
      <c r="E13" s="264"/>
      <c r="F13" s="261"/>
      <c r="G13" s="71">
        <f t="shared" si="0"/>
        <v>0</v>
      </c>
      <c r="H13" s="263"/>
      <c r="I13" s="269"/>
      <c r="J13" s="269"/>
      <c r="K13" s="73">
        <f t="shared" si="1"/>
        <v>0</v>
      </c>
      <c r="L13" s="73">
        <f t="shared" si="2"/>
        <v>0</v>
      </c>
    </row>
    <row r="14" ht="15" spans="1:12">
      <c r="A14" s="246" t="s">
        <v>282</v>
      </c>
      <c r="B14" s="54" t="s">
        <v>283</v>
      </c>
      <c r="C14" s="54" t="s">
        <v>277</v>
      </c>
      <c r="D14" s="247" t="s">
        <v>267</v>
      </c>
      <c r="E14" s="262"/>
      <c r="F14" s="261"/>
      <c r="G14" s="71">
        <f t="shared" si="0"/>
        <v>0</v>
      </c>
      <c r="H14" s="263"/>
      <c r="I14" s="269"/>
      <c r="J14" s="269"/>
      <c r="K14" s="73">
        <f t="shared" si="1"/>
        <v>0</v>
      </c>
      <c r="L14" s="73">
        <f t="shared" si="2"/>
        <v>0</v>
      </c>
    </row>
    <row r="15" ht="29" spans="1:12">
      <c r="A15" s="246" t="s">
        <v>284</v>
      </c>
      <c r="B15" s="54" t="s">
        <v>285</v>
      </c>
      <c r="C15" s="54" t="s">
        <v>277</v>
      </c>
      <c r="D15" s="247" t="s">
        <v>267</v>
      </c>
      <c r="E15" s="262"/>
      <c r="F15" s="261"/>
      <c r="G15" s="71">
        <f t="shared" si="0"/>
        <v>0</v>
      </c>
      <c r="H15" s="263"/>
      <c r="I15" s="269"/>
      <c r="J15" s="269"/>
      <c r="K15" s="73">
        <f t="shared" si="1"/>
        <v>0</v>
      </c>
      <c r="L15" s="73">
        <f t="shared" si="2"/>
        <v>0</v>
      </c>
    </row>
    <row r="16" ht="15" spans="1:12">
      <c r="A16" s="246" t="s">
        <v>286</v>
      </c>
      <c r="B16" s="54" t="s">
        <v>287</v>
      </c>
      <c r="C16" s="54" t="s">
        <v>277</v>
      </c>
      <c r="D16" s="247" t="s">
        <v>267</v>
      </c>
      <c r="E16" s="262"/>
      <c r="F16" s="261"/>
      <c r="G16" s="71">
        <f t="shared" si="0"/>
        <v>0</v>
      </c>
      <c r="H16" s="263"/>
      <c r="I16" s="269"/>
      <c r="J16" s="269"/>
      <c r="K16" s="73">
        <f t="shared" si="1"/>
        <v>0</v>
      </c>
      <c r="L16" s="73">
        <f t="shared" si="2"/>
        <v>0</v>
      </c>
    </row>
    <row r="17" ht="29" spans="1:12">
      <c r="A17" s="246" t="s">
        <v>288</v>
      </c>
      <c r="B17" s="54" t="s">
        <v>289</v>
      </c>
      <c r="C17" s="54" t="s">
        <v>277</v>
      </c>
      <c r="D17" s="247" t="s">
        <v>267</v>
      </c>
      <c r="E17" s="262"/>
      <c r="F17" s="261"/>
      <c r="G17" s="71">
        <f t="shared" si="0"/>
        <v>0</v>
      </c>
      <c r="H17" s="263"/>
      <c r="I17" s="269"/>
      <c r="J17" s="269"/>
      <c r="K17" s="73">
        <f t="shared" si="1"/>
        <v>0</v>
      </c>
      <c r="L17" s="73">
        <f t="shared" si="2"/>
        <v>0</v>
      </c>
    </row>
    <row r="18" ht="29" spans="1:12">
      <c r="A18" s="246" t="s">
        <v>290</v>
      </c>
      <c r="B18" s="54" t="s">
        <v>291</v>
      </c>
      <c r="C18" s="54" t="s">
        <v>277</v>
      </c>
      <c r="D18" s="247" t="s">
        <v>267</v>
      </c>
      <c r="E18" s="262">
        <v>2639</v>
      </c>
      <c r="F18" s="261"/>
      <c r="G18" s="71">
        <f t="shared" si="0"/>
        <v>0</v>
      </c>
      <c r="H18" s="263"/>
      <c r="I18" s="269"/>
      <c r="J18" s="269"/>
      <c r="K18" s="73">
        <f t="shared" si="1"/>
        <v>0</v>
      </c>
      <c r="L18" s="73">
        <f t="shared" si="2"/>
        <v>0</v>
      </c>
    </row>
    <row r="19" ht="29" spans="1:12">
      <c r="A19" s="246" t="s">
        <v>292</v>
      </c>
      <c r="B19" s="54" t="s">
        <v>293</v>
      </c>
      <c r="C19" s="54" t="s">
        <v>277</v>
      </c>
      <c r="D19" s="247" t="s">
        <v>267</v>
      </c>
      <c r="E19" s="262">
        <v>1194</v>
      </c>
      <c r="F19" s="261"/>
      <c r="G19" s="71">
        <f t="shared" si="0"/>
        <v>0</v>
      </c>
      <c r="H19" s="263"/>
      <c r="I19" s="269"/>
      <c r="J19" s="269"/>
      <c r="K19" s="73">
        <f t="shared" si="1"/>
        <v>0</v>
      </c>
      <c r="L19" s="73">
        <f t="shared" si="2"/>
        <v>0</v>
      </c>
    </row>
    <row r="20" ht="15" spans="1:12">
      <c r="A20" s="246" t="s">
        <v>294</v>
      </c>
      <c r="B20" s="54"/>
      <c r="C20" s="54"/>
      <c r="D20" s="247" t="s">
        <v>267</v>
      </c>
      <c r="E20" s="262">
        <v>1633</v>
      </c>
      <c r="F20" s="261"/>
      <c r="G20" s="71">
        <f t="shared" si="0"/>
        <v>0</v>
      </c>
      <c r="H20" s="263"/>
      <c r="I20" s="269"/>
      <c r="J20" s="269"/>
      <c r="K20" s="73">
        <f t="shared" si="1"/>
        <v>0</v>
      </c>
      <c r="L20" s="73">
        <f t="shared" si="2"/>
        <v>0</v>
      </c>
    </row>
    <row r="21" ht="29" spans="1:12">
      <c r="A21" s="249" t="s">
        <v>295</v>
      </c>
      <c r="B21" s="250" t="s">
        <v>296</v>
      </c>
      <c r="C21" s="250" t="s">
        <v>297</v>
      </c>
      <c r="D21" s="247" t="s">
        <v>267</v>
      </c>
      <c r="E21" s="262">
        <v>316</v>
      </c>
      <c r="F21" s="261"/>
      <c r="G21" s="71">
        <f t="shared" si="0"/>
        <v>0</v>
      </c>
      <c r="H21" s="263"/>
      <c r="I21" s="269"/>
      <c r="J21" s="269"/>
      <c r="K21" s="73">
        <f t="shared" si="1"/>
        <v>0</v>
      </c>
      <c r="L21" s="73">
        <f t="shared" si="2"/>
        <v>0</v>
      </c>
    </row>
    <row r="22" ht="29" spans="1:12">
      <c r="A22" s="249"/>
      <c r="B22" s="250" t="s">
        <v>298</v>
      </c>
      <c r="C22" s="250" t="s">
        <v>297</v>
      </c>
      <c r="D22" s="247" t="s">
        <v>267</v>
      </c>
      <c r="E22" s="264">
        <v>270</v>
      </c>
      <c r="F22" s="261"/>
      <c r="G22" s="71">
        <f t="shared" si="0"/>
        <v>0</v>
      </c>
      <c r="H22" s="263"/>
      <c r="I22" s="269"/>
      <c r="J22" s="269"/>
      <c r="K22" s="73">
        <f t="shared" si="1"/>
        <v>0</v>
      </c>
      <c r="L22" s="73">
        <f t="shared" si="2"/>
        <v>0</v>
      </c>
    </row>
    <row r="23" ht="44" spans="1:12">
      <c r="A23" s="251" t="s">
        <v>299</v>
      </c>
      <c r="B23" s="252" t="s">
        <v>300</v>
      </c>
      <c r="C23" s="252" t="s">
        <v>301</v>
      </c>
      <c r="D23" s="247" t="s">
        <v>267</v>
      </c>
      <c r="E23" s="264">
        <v>2100</v>
      </c>
      <c r="F23" s="261"/>
      <c r="G23" s="71">
        <f t="shared" si="0"/>
        <v>0</v>
      </c>
      <c r="H23" s="263"/>
      <c r="I23" s="269"/>
      <c r="J23" s="269"/>
      <c r="K23" s="73">
        <f t="shared" si="1"/>
        <v>0</v>
      </c>
      <c r="L23" s="73">
        <f t="shared" si="2"/>
        <v>0</v>
      </c>
    </row>
    <row r="24" ht="44" spans="1:12">
      <c r="A24" s="251"/>
      <c r="B24" s="252" t="s">
        <v>302</v>
      </c>
      <c r="C24" s="252" t="s">
        <v>303</v>
      </c>
      <c r="D24" s="247" t="s">
        <v>267</v>
      </c>
      <c r="E24" s="264">
        <v>500</v>
      </c>
      <c r="F24" s="261"/>
      <c r="G24" s="71">
        <f t="shared" si="0"/>
        <v>0</v>
      </c>
      <c r="H24" s="263"/>
      <c r="I24" s="269"/>
      <c r="J24" s="269"/>
      <c r="K24" s="73">
        <f t="shared" si="1"/>
        <v>0</v>
      </c>
      <c r="L24" s="73">
        <f t="shared" si="2"/>
        <v>0</v>
      </c>
    </row>
    <row r="25" ht="44" spans="1:12">
      <c r="A25" s="251"/>
      <c r="B25" s="253" t="s">
        <v>304</v>
      </c>
      <c r="C25" s="177" t="s">
        <v>305</v>
      </c>
      <c r="D25" s="247" t="s">
        <v>267</v>
      </c>
      <c r="E25" s="262">
        <v>3184</v>
      </c>
      <c r="F25" s="261"/>
      <c r="G25" s="71">
        <f t="shared" si="0"/>
        <v>0</v>
      </c>
      <c r="H25" s="263"/>
      <c r="I25" s="269"/>
      <c r="J25" s="269"/>
      <c r="K25" s="73">
        <f t="shared" si="1"/>
        <v>0</v>
      </c>
      <c r="L25" s="73">
        <f t="shared" si="2"/>
        <v>0</v>
      </c>
    </row>
    <row r="26" ht="15" spans="1:12">
      <c r="A26" s="251"/>
      <c r="B26" s="253" t="s">
        <v>306</v>
      </c>
      <c r="C26" s="177" t="s">
        <v>307</v>
      </c>
      <c r="D26" s="247" t="s">
        <v>267</v>
      </c>
      <c r="E26" s="262">
        <v>1624</v>
      </c>
      <c r="F26" s="261"/>
      <c r="G26" s="71">
        <f t="shared" si="0"/>
        <v>0</v>
      </c>
      <c r="H26" s="263"/>
      <c r="I26" s="269"/>
      <c r="J26" s="269"/>
      <c r="K26" s="73">
        <f t="shared" si="1"/>
        <v>0</v>
      </c>
      <c r="L26" s="73">
        <f t="shared" si="2"/>
        <v>0</v>
      </c>
    </row>
    <row r="27" ht="29" spans="1:12">
      <c r="A27" s="249" t="s">
        <v>308</v>
      </c>
      <c r="B27" s="250" t="s">
        <v>309</v>
      </c>
      <c r="C27" s="250" t="s">
        <v>310</v>
      </c>
      <c r="D27" s="247" t="s">
        <v>267</v>
      </c>
      <c r="E27" s="262"/>
      <c r="F27" s="261"/>
      <c r="G27" s="71">
        <f t="shared" si="0"/>
        <v>0</v>
      </c>
      <c r="H27" s="263"/>
      <c r="I27" s="269"/>
      <c r="J27" s="269"/>
      <c r="K27" s="73">
        <f t="shared" si="1"/>
        <v>0</v>
      </c>
      <c r="L27" s="73">
        <f t="shared" si="2"/>
        <v>0</v>
      </c>
    </row>
    <row r="28" ht="15" spans="1:12">
      <c r="A28" s="249"/>
      <c r="B28" s="250" t="s">
        <v>311</v>
      </c>
      <c r="C28" s="250" t="s">
        <v>312</v>
      </c>
      <c r="D28" s="247" t="s">
        <v>313</v>
      </c>
      <c r="E28" s="262">
        <v>5222</v>
      </c>
      <c r="F28" s="261"/>
      <c r="G28" s="71">
        <f t="shared" si="0"/>
        <v>0</v>
      </c>
      <c r="H28" s="265"/>
      <c r="I28" s="269"/>
      <c r="J28" s="269"/>
      <c r="K28" s="73">
        <f t="shared" si="1"/>
        <v>0</v>
      </c>
      <c r="L28" s="73">
        <f t="shared" si="2"/>
        <v>0</v>
      </c>
    </row>
    <row r="29" ht="15" spans="1:12">
      <c r="A29" s="249"/>
      <c r="B29" s="250" t="s">
        <v>314</v>
      </c>
      <c r="C29" s="250" t="s">
        <v>315</v>
      </c>
      <c r="D29" s="247" t="s">
        <v>267</v>
      </c>
      <c r="E29" s="262">
        <v>6130</v>
      </c>
      <c r="F29" s="261"/>
      <c r="G29" s="71">
        <f t="shared" si="0"/>
        <v>0</v>
      </c>
      <c r="H29" s="263"/>
      <c r="I29" s="269"/>
      <c r="J29" s="269"/>
      <c r="K29" s="73">
        <f t="shared" si="1"/>
        <v>0</v>
      </c>
      <c r="L29" s="73">
        <f t="shared" si="2"/>
        <v>0</v>
      </c>
    </row>
    <row r="30" ht="15" spans="1:12">
      <c r="A30" s="249"/>
      <c r="B30" s="250" t="s">
        <v>316</v>
      </c>
      <c r="C30" s="250" t="s">
        <v>317</v>
      </c>
      <c r="D30" s="247" t="s">
        <v>267</v>
      </c>
      <c r="E30" s="264">
        <v>1900</v>
      </c>
      <c r="F30" s="261"/>
      <c r="G30" s="71">
        <f t="shared" si="0"/>
        <v>0</v>
      </c>
      <c r="H30" s="263"/>
      <c r="I30" s="269"/>
      <c r="J30" s="269"/>
      <c r="K30" s="73">
        <f t="shared" si="1"/>
        <v>0</v>
      </c>
      <c r="L30" s="73">
        <f t="shared" si="2"/>
        <v>0</v>
      </c>
    </row>
    <row r="31" ht="58" spans="1:12">
      <c r="A31" s="249"/>
      <c r="B31" s="250" t="s">
        <v>318</v>
      </c>
      <c r="C31" s="250" t="s">
        <v>319</v>
      </c>
      <c r="D31" s="247" t="s">
        <v>267</v>
      </c>
      <c r="E31" s="262">
        <v>680</v>
      </c>
      <c r="F31" s="261"/>
      <c r="G31" s="71">
        <f t="shared" si="0"/>
        <v>0</v>
      </c>
      <c r="H31" s="263"/>
      <c r="I31" s="269"/>
      <c r="J31" s="269"/>
      <c r="K31" s="73">
        <f t="shared" si="1"/>
        <v>0</v>
      </c>
      <c r="L31" s="73">
        <f t="shared" si="2"/>
        <v>0</v>
      </c>
    </row>
    <row r="32" ht="44" spans="1:12">
      <c r="A32" s="249" t="s">
        <v>320</v>
      </c>
      <c r="B32" s="250" t="s">
        <v>321</v>
      </c>
      <c r="C32" s="250" t="s">
        <v>322</v>
      </c>
      <c r="D32" s="247" t="s">
        <v>267</v>
      </c>
      <c r="E32" s="262">
        <v>14896</v>
      </c>
      <c r="F32" s="261"/>
      <c r="G32" s="71">
        <f t="shared" si="0"/>
        <v>0</v>
      </c>
      <c r="H32" s="263"/>
      <c r="I32" s="269"/>
      <c r="J32" s="269"/>
      <c r="K32" s="73">
        <f t="shared" si="1"/>
        <v>0</v>
      </c>
      <c r="L32" s="73">
        <f t="shared" si="2"/>
        <v>0</v>
      </c>
    </row>
    <row r="33" ht="29.75" spans="1:12">
      <c r="A33" s="254"/>
      <c r="B33" s="255" t="s">
        <v>323</v>
      </c>
      <c r="C33" s="255" t="s">
        <v>324</v>
      </c>
      <c r="D33" s="256" t="s">
        <v>267</v>
      </c>
      <c r="E33" s="262">
        <v>4056</v>
      </c>
      <c r="F33" s="266"/>
      <c r="G33" s="99">
        <f t="shared" si="0"/>
        <v>0</v>
      </c>
      <c r="H33" s="263"/>
      <c r="I33" s="269"/>
      <c r="J33" s="269"/>
      <c r="K33" s="73">
        <f t="shared" si="1"/>
        <v>0</v>
      </c>
      <c r="L33" s="73">
        <f t="shared" si="2"/>
        <v>0</v>
      </c>
    </row>
    <row r="34" s="46" customFormat="1" ht="21.9" spans="1:12">
      <c r="A34" s="24" t="s">
        <v>39</v>
      </c>
      <c r="B34" s="25"/>
      <c r="C34" s="25"/>
      <c r="D34" s="25"/>
      <c r="E34" s="267"/>
      <c r="F34" s="36"/>
      <c r="G34" s="37">
        <f>SUM(G5:G33)</f>
        <v>0</v>
      </c>
      <c r="J34" s="103"/>
      <c r="K34" s="104">
        <f>SUM(K5:K33)</f>
        <v>0</v>
      </c>
      <c r="L34" s="104">
        <f>SUM(L5:L33)</f>
        <v>0</v>
      </c>
    </row>
    <row r="35" s="240" customFormat="1" ht="15.15" spans="1:10">
      <c r="A35" s="103"/>
      <c r="B35" s="103"/>
      <c r="C35" s="103"/>
      <c r="D35" s="103"/>
      <c r="E35" s="103"/>
      <c r="F35" s="103"/>
      <c r="J35" s="103"/>
    </row>
    <row r="36" s="240" customFormat="1" spans="1:10">
      <c r="A36" s="103"/>
      <c r="B36" s="103"/>
      <c r="C36" s="103"/>
      <c r="D36" s="103"/>
      <c r="E36" s="103"/>
      <c r="F36" s="103"/>
      <c r="J36" s="103"/>
    </row>
    <row r="37" s="240" customFormat="1" spans="3:5">
      <c r="C37" s="103"/>
      <c r="D37" s="103"/>
      <c r="E37" s="103"/>
    </row>
    <row r="38" spans="6:6">
      <c r="F38" s="240"/>
    </row>
    <row r="40" spans="1:2">
      <c r="A40" s="240"/>
      <c r="B40" s="240"/>
    </row>
  </sheetData>
  <protectedRanges>
    <protectedRange sqref="C31" name="区域1_2"/>
  </protectedRanges>
  <mergeCells count="10">
    <mergeCell ref="A1:G1"/>
    <mergeCell ref="A4:B4"/>
    <mergeCell ref="A5:A6"/>
    <mergeCell ref="A7:A8"/>
    <mergeCell ref="A21:A22"/>
    <mergeCell ref="A23:A26"/>
    <mergeCell ref="A27:A31"/>
    <mergeCell ref="A32:A33"/>
    <mergeCell ref="H5:H6"/>
    <mergeCell ref="H7:H8"/>
  </mergeCells>
  <printOptions horizontalCentered="1"/>
  <pageMargins left="0.7" right="0.7" top="0.75" bottom="0.75" header="0.3" footer="0.3"/>
  <pageSetup paperSize="9" scale="43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89"/>
  <sheetViews>
    <sheetView zoomScale="80" zoomScaleNormal="80" topLeftCell="A155" workbookViewId="0">
      <selection activeCell="C124" sqref="C124"/>
    </sheetView>
  </sheetViews>
  <sheetFormatPr defaultColWidth="9" defaultRowHeight="14.4"/>
  <cols>
    <col min="1" max="1" width="18.2211538461538" style="204" customWidth="1"/>
    <col min="2" max="2" width="33.8846153846154" style="204" customWidth="1"/>
    <col min="3" max="3" width="57.6634615384615" style="204" customWidth="1"/>
    <col min="4" max="4" width="7" style="204" customWidth="1"/>
    <col min="5" max="5" width="14" style="204" customWidth="1"/>
    <col min="6" max="6" width="10" style="204" customWidth="1"/>
    <col min="7" max="7" width="15" style="204" customWidth="1"/>
    <col min="8" max="8" width="47.3365384615385" style="204" customWidth="1"/>
    <col min="9" max="9" width="12" style="205" hidden="1" customWidth="1"/>
    <col min="10" max="12" width="9" style="205" hidden="1" customWidth="1"/>
    <col min="13" max="16384" width="9" style="204"/>
  </cols>
  <sheetData>
    <row r="1" s="202" customFormat="1" ht="28.8" spans="1:12">
      <c r="A1" s="4" t="s">
        <v>19</v>
      </c>
      <c r="B1" s="4"/>
      <c r="C1" s="4"/>
      <c r="D1" s="4"/>
      <c r="E1" s="4"/>
      <c r="F1" s="4"/>
      <c r="G1" s="4"/>
      <c r="I1" s="222"/>
      <c r="J1" s="222"/>
      <c r="K1" s="222"/>
      <c r="L1" s="222"/>
    </row>
    <row r="2" s="202" customFormat="1" spans="1:12">
      <c r="A2" s="106"/>
      <c r="B2" s="106"/>
      <c r="C2" s="186"/>
      <c r="D2" s="186"/>
      <c r="E2" s="186"/>
      <c r="F2" s="186"/>
      <c r="G2" s="186"/>
      <c r="I2" s="222"/>
      <c r="J2" s="222"/>
      <c r="K2" s="222"/>
      <c r="L2" s="222"/>
    </row>
    <row r="3" s="202" customFormat="1" spans="1:12">
      <c r="A3" s="6"/>
      <c r="B3" s="6"/>
      <c r="C3" s="6"/>
      <c r="D3" s="6"/>
      <c r="E3" s="6"/>
      <c r="F3" s="6"/>
      <c r="G3" s="6"/>
      <c r="I3" s="222"/>
      <c r="J3" s="222"/>
      <c r="K3" s="222"/>
      <c r="L3" s="222"/>
    </row>
    <row r="4" s="202" customFormat="1" ht="20.4" spans="1:12">
      <c r="A4" s="7" t="s">
        <v>34</v>
      </c>
      <c r="B4" s="7"/>
      <c r="C4" s="7" t="s">
        <v>325</v>
      </c>
      <c r="D4" s="7" t="s">
        <v>36</v>
      </c>
      <c r="E4" s="7" t="s">
        <v>37</v>
      </c>
      <c r="F4" s="7" t="s">
        <v>38</v>
      </c>
      <c r="G4" s="7" t="s">
        <v>39</v>
      </c>
      <c r="H4" s="217" t="s">
        <v>40</v>
      </c>
      <c r="I4" s="73" t="s">
        <v>32</v>
      </c>
      <c r="J4" s="73"/>
      <c r="K4" s="73" t="s">
        <v>33</v>
      </c>
      <c r="L4" s="73"/>
    </row>
    <row r="5" s="202" customFormat="1" ht="18" spans="1:12">
      <c r="A5" s="206" t="s">
        <v>326</v>
      </c>
      <c r="B5" s="49"/>
      <c r="C5" s="49"/>
      <c r="D5" s="49"/>
      <c r="E5" s="49"/>
      <c r="F5" s="49"/>
      <c r="G5" s="63"/>
      <c r="I5" s="73" t="s">
        <v>41</v>
      </c>
      <c r="J5" s="73" t="s">
        <v>42</v>
      </c>
      <c r="K5" s="73" t="s">
        <v>41</v>
      </c>
      <c r="L5" s="73" t="s">
        <v>42</v>
      </c>
    </row>
    <row r="6" s="202" customFormat="1" ht="15" spans="1:12">
      <c r="A6" s="207" t="s">
        <v>327</v>
      </c>
      <c r="B6" s="208" t="s">
        <v>328</v>
      </c>
      <c r="C6" s="209" t="s">
        <v>329</v>
      </c>
      <c r="D6" s="210" t="s">
        <v>330</v>
      </c>
      <c r="E6" s="64">
        <v>1196</v>
      </c>
      <c r="F6" s="65"/>
      <c r="G6" s="71">
        <f>E6*F6</f>
        <v>0</v>
      </c>
      <c r="H6" s="218"/>
      <c r="I6" s="74"/>
      <c r="J6" s="74"/>
      <c r="K6" s="73">
        <f>G6*I6</f>
        <v>0</v>
      </c>
      <c r="L6" s="73">
        <f>J6*G6</f>
        <v>0</v>
      </c>
    </row>
    <row r="7" s="202" customFormat="1" ht="15" spans="1:12">
      <c r="A7" s="207"/>
      <c r="B7" s="208"/>
      <c r="C7" s="209" t="s">
        <v>331</v>
      </c>
      <c r="D7" s="210" t="s">
        <v>330</v>
      </c>
      <c r="E7" s="64">
        <v>1229</v>
      </c>
      <c r="F7" s="65"/>
      <c r="G7" s="71">
        <f t="shared" ref="G7:G70" si="0">E7*F7</f>
        <v>0</v>
      </c>
      <c r="H7" s="218"/>
      <c r="I7" s="74"/>
      <c r="J7" s="74"/>
      <c r="K7" s="73">
        <f t="shared" ref="K7:K70" si="1">G7*I7</f>
        <v>0</v>
      </c>
      <c r="L7" s="73">
        <f t="shared" ref="L7:L70" si="2">J7*G7</f>
        <v>0</v>
      </c>
    </row>
    <row r="8" s="202" customFormat="1" ht="15" spans="1:12">
      <c r="A8" s="207"/>
      <c r="B8" s="208"/>
      <c r="C8" s="209" t="s">
        <v>332</v>
      </c>
      <c r="D8" s="210" t="s">
        <v>330</v>
      </c>
      <c r="E8" s="64">
        <v>1615</v>
      </c>
      <c r="F8" s="65"/>
      <c r="G8" s="71">
        <f t="shared" si="0"/>
        <v>0</v>
      </c>
      <c r="H8" s="218"/>
      <c r="I8" s="74"/>
      <c r="J8" s="74"/>
      <c r="K8" s="73">
        <f t="shared" si="1"/>
        <v>0</v>
      </c>
      <c r="L8" s="73">
        <f t="shared" si="2"/>
        <v>0</v>
      </c>
    </row>
    <row r="9" s="202" customFormat="1" ht="15" spans="1:12">
      <c r="A9" s="207"/>
      <c r="B9" s="208"/>
      <c r="C9" s="211" t="s">
        <v>333</v>
      </c>
      <c r="D9" s="210" t="s">
        <v>330</v>
      </c>
      <c r="E9" s="64">
        <v>475</v>
      </c>
      <c r="F9" s="65"/>
      <c r="G9" s="71">
        <f t="shared" si="0"/>
        <v>0</v>
      </c>
      <c r="H9" s="218"/>
      <c r="I9" s="74"/>
      <c r="J9" s="74"/>
      <c r="K9" s="73">
        <f t="shared" si="1"/>
        <v>0</v>
      </c>
      <c r="L9" s="73">
        <f t="shared" si="2"/>
        <v>0</v>
      </c>
    </row>
    <row r="10" s="202" customFormat="1" ht="15" spans="1:12">
      <c r="A10" s="207"/>
      <c r="B10" s="208"/>
      <c r="C10" s="209" t="s">
        <v>334</v>
      </c>
      <c r="D10" s="210" t="s">
        <v>330</v>
      </c>
      <c r="E10" s="64">
        <v>570</v>
      </c>
      <c r="F10" s="65"/>
      <c r="G10" s="71">
        <f t="shared" si="0"/>
        <v>0</v>
      </c>
      <c r="H10" s="218"/>
      <c r="I10" s="74"/>
      <c r="J10" s="74"/>
      <c r="K10" s="73">
        <f t="shared" si="1"/>
        <v>0</v>
      </c>
      <c r="L10" s="73">
        <f t="shared" si="2"/>
        <v>0</v>
      </c>
    </row>
    <row r="11" s="202" customFormat="1" ht="15" spans="1:12">
      <c r="A11" s="207"/>
      <c r="B11" s="208"/>
      <c r="C11" s="209" t="s">
        <v>335</v>
      </c>
      <c r="D11" s="210" t="s">
        <v>330</v>
      </c>
      <c r="E11" s="64">
        <v>665</v>
      </c>
      <c r="F11" s="65"/>
      <c r="G11" s="71">
        <f t="shared" si="0"/>
        <v>0</v>
      </c>
      <c r="H11" s="218"/>
      <c r="I11" s="74"/>
      <c r="J11" s="74"/>
      <c r="K11" s="73">
        <f t="shared" si="1"/>
        <v>0</v>
      </c>
      <c r="L11" s="73">
        <f t="shared" si="2"/>
        <v>0</v>
      </c>
    </row>
    <row r="12" s="202" customFormat="1" ht="15" spans="1:12">
      <c r="A12" s="207"/>
      <c r="B12" s="208" t="s">
        <v>336</v>
      </c>
      <c r="C12" s="209" t="s">
        <v>337</v>
      </c>
      <c r="D12" s="210" t="s">
        <v>330</v>
      </c>
      <c r="E12" s="64">
        <v>1010</v>
      </c>
      <c r="F12" s="65"/>
      <c r="G12" s="71">
        <f t="shared" si="0"/>
        <v>0</v>
      </c>
      <c r="H12" s="218"/>
      <c r="I12" s="74"/>
      <c r="J12" s="74"/>
      <c r="K12" s="73">
        <f t="shared" si="1"/>
        <v>0</v>
      </c>
      <c r="L12" s="73">
        <f t="shared" si="2"/>
        <v>0</v>
      </c>
    </row>
    <row r="13" s="203" customFormat="1" ht="15" spans="1:12">
      <c r="A13" s="207"/>
      <c r="B13" s="208"/>
      <c r="C13" s="209" t="s">
        <v>338</v>
      </c>
      <c r="D13" s="210" t="s">
        <v>330</v>
      </c>
      <c r="E13" s="64">
        <v>0</v>
      </c>
      <c r="F13" s="65"/>
      <c r="G13" s="71">
        <f t="shared" si="0"/>
        <v>0</v>
      </c>
      <c r="H13" s="219"/>
      <c r="I13" s="74"/>
      <c r="J13" s="74"/>
      <c r="K13" s="73">
        <f t="shared" si="1"/>
        <v>0</v>
      </c>
      <c r="L13" s="73">
        <f t="shared" si="2"/>
        <v>0</v>
      </c>
    </row>
    <row r="14" ht="15" spans="1:12">
      <c r="A14" s="207"/>
      <c r="B14" s="208"/>
      <c r="C14" s="209" t="s">
        <v>339</v>
      </c>
      <c r="D14" s="210" t="s">
        <v>330</v>
      </c>
      <c r="E14" s="64">
        <v>0</v>
      </c>
      <c r="F14" s="65"/>
      <c r="G14" s="71">
        <f t="shared" si="0"/>
        <v>0</v>
      </c>
      <c r="H14" s="220"/>
      <c r="I14" s="74"/>
      <c r="J14" s="74"/>
      <c r="K14" s="73">
        <f t="shared" si="1"/>
        <v>0</v>
      </c>
      <c r="L14" s="73">
        <f t="shared" si="2"/>
        <v>0</v>
      </c>
    </row>
    <row r="15" ht="15" spans="1:12">
      <c r="A15" s="207"/>
      <c r="B15" s="208"/>
      <c r="C15" s="209" t="s">
        <v>340</v>
      </c>
      <c r="D15" s="210" t="s">
        <v>330</v>
      </c>
      <c r="E15" s="64">
        <v>0</v>
      </c>
      <c r="F15" s="65"/>
      <c r="G15" s="71">
        <f t="shared" si="0"/>
        <v>0</v>
      </c>
      <c r="H15" s="220"/>
      <c r="I15" s="74"/>
      <c r="J15" s="74"/>
      <c r="K15" s="73">
        <f t="shared" si="1"/>
        <v>0</v>
      </c>
      <c r="L15" s="73">
        <f t="shared" si="2"/>
        <v>0</v>
      </c>
    </row>
    <row r="16" ht="15" spans="1:12">
      <c r="A16" s="207"/>
      <c r="B16" s="208"/>
      <c r="C16" s="212" t="s">
        <v>341</v>
      </c>
      <c r="D16" s="210" t="s">
        <v>330</v>
      </c>
      <c r="E16" s="64">
        <v>950</v>
      </c>
      <c r="F16" s="65"/>
      <c r="G16" s="71">
        <f t="shared" si="0"/>
        <v>0</v>
      </c>
      <c r="H16" s="220"/>
      <c r="I16" s="74"/>
      <c r="J16" s="74"/>
      <c r="K16" s="73">
        <f t="shared" si="1"/>
        <v>0</v>
      </c>
      <c r="L16" s="73">
        <f t="shared" si="2"/>
        <v>0</v>
      </c>
    </row>
    <row r="17" ht="15" spans="1:12">
      <c r="A17" s="207" t="s">
        <v>342</v>
      </c>
      <c r="B17" s="208"/>
      <c r="C17" s="212" t="s">
        <v>343</v>
      </c>
      <c r="D17" s="210" t="s">
        <v>330</v>
      </c>
      <c r="E17" s="64">
        <v>475</v>
      </c>
      <c r="F17" s="65"/>
      <c r="G17" s="71">
        <f t="shared" si="0"/>
        <v>0</v>
      </c>
      <c r="H17" s="220"/>
      <c r="I17" s="74"/>
      <c r="J17" s="74"/>
      <c r="K17" s="73">
        <f t="shared" si="1"/>
        <v>0</v>
      </c>
      <c r="L17" s="73">
        <f t="shared" si="2"/>
        <v>0</v>
      </c>
    </row>
    <row r="18" ht="15" spans="1:12">
      <c r="A18" s="207"/>
      <c r="B18" s="208"/>
      <c r="C18" s="212" t="s">
        <v>344</v>
      </c>
      <c r="D18" s="210" t="s">
        <v>330</v>
      </c>
      <c r="E18" s="64">
        <v>1070.42</v>
      </c>
      <c r="F18" s="65"/>
      <c r="G18" s="71">
        <f t="shared" si="0"/>
        <v>0</v>
      </c>
      <c r="H18" s="220"/>
      <c r="I18" s="74"/>
      <c r="J18" s="74"/>
      <c r="K18" s="73">
        <f t="shared" si="1"/>
        <v>0</v>
      </c>
      <c r="L18" s="73">
        <f t="shared" si="2"/>
        <v>0</v>
      </c>
    </row>
    <row r="19" ht="15" spans="1:12">
      <c r="A19" s="207"/>
      <c r="B19" s="208"/>
      <c r="C19" s="212" t="s">
        <v>345</v>
      </c>
      <c r="D19" s="210" t="s">
        <v>330</v>
      </c>
      <c r="E19" s="64">
        <v>1710</v>
      </c>
      <c r="F19" s="65"/>
      <c r="G19" s="71">
        <f t="shared" si="0"/>
        <v>0</v>
      </c>
      <c r="H19" s="220"/>
      <c r="I19" s="74"/>
      <c r="J19" s="74"/>
      <c r="K19" s="73">
        <f t="shared" si="1"/>
        <v>0</v>
      </c>
      <c r="L19" s="73">
        <f t="shared" si="2"/>
        <v>0</v>
      </c>
    </row>
    <row r="20" ht="15" spans="1:12">
      <c r="A20" s="207" t="s">
        <v>346</v>
      </c>
      <c r="B20" s="208"/>
      <c r="C20" s="209" t="s">
        <v>347</v>
      </c>
      <c r="D20" s="210" t="s">
        <v>330</v>
      </c>
      <c r="E20" s="64">
        <v>475</v>
      </c>
      <c r="F20" s="65"/>
      <c r="G20" s="71">
        <f t="shared" si="0"/>
        <v>0</v>
      </c>
      <c r="H20" s="220"/>
      <c r="I20" s="74"/>
      <c r="J20" s="74"/>
      <c r="K20" s="73">
        <f t="shared" si="1"/>
        <v>0</v>
      </c>
      <c r="L20" s="73">
        <f t="shared" si="2"/>
        <v>0</v>
      </c>
    </row>
    <row r="21" s="202" customFormat="1" ht="15" spans="1:12">
      <c r="A21" s="207"/>
      <c r="B21" s="208"/>
      <c r="C21" s="209" t="s">
        <v>348</v>
      </c>
      <c r="D21" s="210" t="s">
        <v>330</v>
      </c>
      <c r="E21" s="64">
        <v>599</v>
      </c>
      <c r="F21" s="65"/>
      <c r="G21" s="71">
        <f t="shared" si="0"/>
        <v>0</v>
      </c>
      <c r="H21" s="218"/>
      <c r="I21" s="74"/>
      <c r="J21" s="74"/>
      <c r="K21" s="73">
        <f t="shared" si="1"/>
        <v>0</v>
      </c>
      <c r="L21" s="73">
        <f t="shared" si="2"/>
        <v>0</v>
      </c>
    </row>
    <row r="22" s="202" customFormat="1" ht="15" spans="1:12">
      <c r="A22" s="207"/>
      <c r="B22" s="208"/>
      <c r="C22" s="209" t="s">
        <v>349</v>
      </c>
      <c r="D22" s="210" t="s">
        <v>330</v>
      </c>
      <c r="E22" s="64">
        <v>627</v>
      </c>
      <c r="F22" s="65"/>
      <c r="G22" s="71">
        <f t="shared" si="0"/>
        <v>0</v>
      </c>
      <c r="H22" s="218"/>
      <c r="I22" s="74"/>
      <c r="J22" s="74"/>
      <c r="K22" s="73">
        <f t="shared" si="1"/>
        <v>0</v>
      </c>
      <c r="L22" s="73">
        <f t="shared" si="2"/>
        <v>0</v>
      </c>
    </row>
    <row r="23" s="202" customFormat="1" ht="15" spans="1:12">
      <c r="A23" s="207"/>
      <c r="B23" s="208"/>
      <c r="C23" s="209" t="s">
        <v>350</v>
      </c>
      <c r="D23" s="210" t="s">
        <v>330</v>
      </c>
      <c r="E23" s="64">
        <v>808</v>
      </c>
      <c r="F23" s="65"/>
      <c r="G23" s="71">
        <f t="shared" si="0"/>
        <v>0</v>
      </c>
      <c r="H23" s="218"/>
      <c r="I23" s="74"/>
      <c r="J23" s="74"/>
      <c r="K23" s="73">
        <f t="shared" si="1"/>
        <v>0</v>
      </c>
      <c r="L23" s="73">
        <f t="shared" si="2"/>
        <v>0</v>
      </c>
    </row>
    <row r="24" s="202" customFormat="1" ht="15" spans="1:12">
      <c r="A24" s="207"/>
      <c r="B24" s="208"/>
      <c r="C24" s="209" t="s">
        <v>351</v>
      </c>
      <c r="D24" s="210" t="s">
        <v>330</v>
      </c>
      <c r="E24" s="64">
        <v>1710</v>
      </c>
      <c r="F24" s="65"/>
      <c r="G24" s="71">
        <f t="shared" si="0"/>
        <v>0</v>
      </c>
      <c r="H24" s="218"/>
      <c r="I24" s="74"/>
      <c r="J24" s="74"/>
      <c r="K24" s="73">
        <f t="shared" si="1"/>
        <v>0</v>
      </c>
      <c r="L24" s="73">
        <f t="shared" si="2"/>
        <v>0</v>
      </c>
    </row>
    <row r="25" s="202" customFormat="1" ht="15" spans="1:12">
      <c r="A25" s="207"/>
      <c r="B25" s="208"/>
      <c r="C25" s="209" t="s">
        <v>352</v>
      </c>
      <c r="D25" s="210" t="s">
        <v>330</v>
      </c>
      <c r="E25" s="64">
        <v>2092</v>
      </c>
      <c r="F25" s="65"/>
      <c r="G25" s="71">
        <f t="shared" si="0"/>
        <v>0</v>
      </c>
      <c r="H25" s="218"/>
      <c r="I25" s="74"/>
      <c r="J25" s="74"/>
      <c r="K25" s="73">
        <f t="shared" si="1"/>
        <v>0</v>
      </c>
      <c r="L25" s="73">
        <f t="shared" si="2"/>
        <v>0</v>
      </c>
    </row>
    <row r="26" s="202" customFormat="1" ht="29" spans="1:12">
      <c r="A26" s="207" t="s">
        <v>353</v>
      </c>
      <c r="B26" s="208"/>
      <c r="C26" s="209" t="s">
        <v>354</v>
      </c>
      <c r="D26" s="210" t="s">
        <v>330</v>
      </c>
      <c r="E26" s="64">
        <v>1695</v>
      </c>
      <c r="F26" s="65"/>
      <c r="G26" s="71">
        <f t="shared" si="0"/>
        <v>0</v>
      </c>
      <c r="H26" s="218"/>
      <c r="I26" s="74"/>
      <c r="J26" s="74"/>
      <c r="K26" s="73">
        <f t="shared" si="1"/>
        <v>0</v>
      </c>
      <c r="L26" s="73">
        <f t="shared" si="2"/>
        <v>0</v>
      </c>
    </row>
    <row r="27" s="203" customFormat="1" ht="15" spans="1:12">
      <c r="A27" s="207"/>
      <c r="B27" s="208"/>
      <c r="C27" s="209" t="s">
        <v>355</v>
      </c>
      <c r="D27" s="210" t="s">
        <v>330</v>
      </c>
      <c r="E27" s="64">
        <v>1902.35</v>
      </c>
      <c r="F27" s="65"/>
      <c r="G27" s="71">
        <f t="shared" si="0"/>
        <v>0</v>
      </c>
      <c r="H27" s="219"/>
      <c r="I27" s="74"/>
      <c r="J27" s="74"/>
      <c r="K27" s="73">
        <f t="shared" si="1"/>
        <v>0</v>
      </c>
      <c r="L27" s="73">
        <f t="shared" si="2"/>
        <v>0</v>
      </c>
    </row>
    <row r="28" ht="15" spans="1:12">
      <c r="A28" s="207"/>
      <c r="B28" s="208"/>
      <c r="C28" s="209" t="s">
        <v>356</v>
      </c>
      <c r="D28" s="210" t="s">
        <v>330</v>
      </c>
      <c r="E28" s="64">
        <v>3103</v>
      </c>
      <c r="F28" s="65"/>
      <c r="G28" s="71">
        <f t="shared" si="0"/>
        <v>0</v>
      </c>
      <c r="H28" s="220"/>
      <c r="I28" s="74"/>
      <c r="J28" s="74"/>
      <c r="K28" s="73">
        <f t="shared" si="1"/>
        <v>0</v>
      </c>
      <c r="L28" s="73">
        <f t="shared" si="2"/>
        <v>0</v>
      </c>
    </row>
    <row r="29" ht="15" spans="1:12">
      <c r="A29" s="207"/>
      <c r="B29" s="208"/>
      <c r="C29" s="209" t="s">
        <v>357</v>
      </c>
      <c r="D29" s="210" t="s">
        <v>330</v>
      </c>
      <c r="E29" s="64">
        <v>4427</v>
      </c>
      <c r="F29" s="65"/>
      <c r="G29" s="71">
        <f t="shared" si="0"/>
        <v>0</v>
      </c>
      <c r="H29" s="220"/>
      <c r="I29" s="74"/>
      <c r="J29" s="74"/>
      <c r="K29" s="73">
        <f t="shared" si="1"/>
        <v>0</v>
      </c>
      <c r="L29" s="73">
        <f t="shared" si="2"/>
        <v>0</v>
      </c>
    </row>
    <row r="30" ht="15" spans="1:12">
      <c r="A30" s="207"/>
      <c r="B30" s="208"/>
      <c r="C30" s="209" t="s">
        <v>358</v>
      </c>
      <c r="D30" s="210" t="s">
        <v>330</v>
      </c>
      <c r="E30" s="64">
        <v>5380</v>
      </c>
      <c r="F30" s="65"/>
      <c r="G30" s="71">
        <f t="shared" si="0"/>
        <v>0</v>
      </c>
      <c r="H30" s="220"/>
      <c r="I30" s="74"/>
      <c r="J30" s="74"/>
      <c r="K30" s="73">
        <f t="shared" si="1"/>
        <v>0</v>
      </c>
      <c r="L30" s="73">
        <f t="shared" si="2"/>
        <v>0</v>
      </c>
    </row>
    <row r="31" ht="15" spans="1:12">
      <c r="A31" s="207"/>
      <c r="B31" s="208"/>
      <c r="C31" s="209" t="s">
        <v>359</v>
      </c>
      <c r="D31" s="210" t="s">
        <v>330</v>
      </c>
      <c r="E31" s="64">
        <v>30828</v>
      </c>
      <c r="F31" s="65"/>
      <c r="G31" s="71">
        <f t="shared" si="0"/>
        <v>0</v>
      </c>
      <c r="H31" s="220"/>
      <c r="I31" s="74"/>
      <c r="J31" s="74"/>
      <c r="K31" s="73">
        <f t="shared" si="1"/>
        <v>0</v>
      </c>
      <c r="L31" s="73">
        <f t="shared" si="2"/>
        <v>0</v>
      </c>
    </row>
    <row r="32" ht="15" spans="1:12">
      <c r="A32" s="207"/>
      <c r="B32" s="208"/>
      <c r="C32" s="209" t="s">
        <v>360</v>
      </c>
      <c r="D32" s="210" t="s">
        <v>330</v>
      </c>
      <c r="E32" s="64">
        <v>13300</v>
      </c>
      <c r="F32" s="65"/>
      <c r="G32" s="71">
        <f t="shared" si="0"/>
        <v>0</v>
      </c>
      <c r="H32" s="220"/>
      <c r="I32" s="74"/>
      <c r="J32" s="74"/>
      <c r="K32" s="73">
        <f t="shared" si="1"/>
        <v>0</v>
      </c>
      <c r="L32" s="73">
        <f t="shared" si="2"/>
        <v>0</v>
      </c>
    </row>
    <row r="33" ht="15" spans="1:12">
      <c r="A33" s="207"/>
      <c r="B33" s="208"/>
      <c r="C33" s="212" t="s">
        <v>361</v>
      </c>
      <c r="D33" s="210" t="s">
        <v>330</v>
      </c>
      <c r="E33" s="64">
        <v>4067</v>
      </c>
      <c r="F33" s="65"/>
      <c r="G33" s="71">
        <f t="shared" si="0"/>
        <v>0</v>
      </c>
      <c r="H33" s="220"/>
      <c r="I33" s="74"/>
      <c r="J33" s="74"/>
      <c r="K33" s="73">
        <f t="shared" si="1"/>
        <v>0</v>
      </c>
      <c r="L33" s="73">
        <f t="shared" si="2"/>
        <v>0</v>
      </c>
    </row>
    <row r="34" s="202" customFormat="1" ht="15" spans="1:12">
      <c r="A34" s="207"/>
      <c r="B34" s="208"/>
      <c r="C34" s="212" t="s">
        <v>362</v>
      </c>
      <c r="D34" s="210" t="s">
        <v>330</v>
      </c>
      <c r="E34" s="64">
        <v>1695</v>
      </c>
      <c r="F34" s="65"/>
      <c r="G34" s="71">
        <f t="shared" si="0"/>
        <v>0</v>
      </c>
      <c r="H34" s="218"/>
      <c r="I34" s="74"/>
      <c r="J34" s="74"/>
      <c r="K34" s="73">
        <f t="shared" si="1"/>
        <v>0</v>
      </c>
      <c r="L34" s="73">
        <f t="shared" si="2"/>
        <v>0</v>
      </c>
    </row>
    <row r="35" s="202" customFormat="1" ht="15" spans="1:12">
      <c r="A35" s="172" t="s">
        <v>363</v>
      </c>
      <c r="B35" s="177"/>
      <c r="C35" s="177" t="s">
        <v>364</v>
      </c>
      <c r="D35" s="210" t="s">
        <v>330</v>
      </c>
      <c r="E35" s="64">
        <v>1591.55</v>
      </c>
      <c r="F35" s="65"/>
      <c r="G35" s="71">
        <f t="shared" si="0"/>
        <v>0</v>
      </c>
      <c r="H35" s="218"/>
      <c r="I35" s="74"/>
      <c r="J35" s="74"/>
      <c r="K35" s="73">
        <f t="shared" si="1"/>
        <v>0</v>
      </c>
      <c r="L35" s="73">
        <f t="shared" si="2"/>
        <v>0</v>
      </c>
    </row>
    <row r="36" s="202" customFormat="1" ht="15" spans="1:12">
      <c r="A36" s="172"/>
      <c r="B36" s="177"/>
      <c r="C36" s="177" t="s">
        <v>365</v>
      </c>
      <c r="D36" s="210" t="s">
        <v>330</v>
      </c>
      <c r="E36" s="64">
        <v>2933</v>
      </c>
      <c r="F36" s="65"/>
      <c r="G36" s="71">
        <f t="shared" si="0"/>
        <v>0</v>
      </c>
      <c r="H36" s="221"/>
      <c r="I36" s="74"/>
      <c r="J36" s="74"/>
      <c r="K36" s="73">
        <f t="shared" si="1"/>
        <v>0</v>
      </c>
      <c r="L36" s="73">
        <f t="shared" si="2"/>
        <v>0</v>
      </c>
    </row>
    <row r="37" s="202" customFormat="1" ht="15" spans="1:12">
      <c r="A37" s="172"/>
      <c r="B37" s="177"/>
      <c r="C37" s="177" t="s">
        <v>366</v>
      </c>
      <c r="D37" s="210" t="s">
        <v>330</v>
      </c>
      <c r="E37" s="64">
        <v>2850</v>
      </c>
      <c r="F37" s="65"/>
      <c r="G37" s="71">
        <f t="shared" si="0"/>
        <v>0</v>
      </c>
      <c r="H37" s="221"/>
      <c r="I37" s="74"/>
      <c r="J37" s="74"/>
      <c r="K37" s="73">
        <f t="shared" si="1"/>
        <v>0</v>
      </c>
      <c r="L37" s="73">
        <f t="shared" si="2"/>
        <v>0</v>
      </c>
    </row>
    <row r="38" s="202" customFormat="1" ht="15" spans="1:12">
      <c r="A38" s="172"/>
      <c r="B38" s="177"/>
      <c r="C38" s="177" t="s">
        <v>367</v>
      </c>
      <c r="D38" s="210" t="s">
        <v>330</v>
      </c>
      <c r="E38" s="64">
        <v>1339.91</v>
      </c>
      <c r="F38" s="65"/>
      <c r="G38" s="71">
        <f t="shared" si="0"/>
        <v>0</v>
      </c>
      <c r="H38" s="221"/>
      <c r="I38" s="74"/>
      <c r="J38" s="74"/>
      <c r="K38" s="73">
        <f t="shared" si="1"/>
        <v>0</v>
      </c>
      <c r="L38" s="73">
        <f t="shared" si="2"/>
        <v>0</v>
      </c>
    </row>
    <row r="39" s="202" customFormat="1" ht="15" spans="1:12">
      <c r="A39" s="172"/>
      <c r="B39" s="177"/>
      <c r="C39" s="177" t="s">
        <v>368</v>
      </c>
      <c r="D39" s="210" t="s">
        <v>330</v>
      </c>
      <c r="E39" s="64">
        <v>1900</v>
      </c>
      <c r="F39" s="65"/>
      <c r="G39" s="71">
        <f t="shared" si="0"/>
        <v>0</v>
      </c>
      <c r="H39" s="221"/>
      <c r="I39" s="74"/>
      <c r="J39" s="74"/>
      <c r="K39" s="73">
        <f t="shared" si="1"/>
        <v>0</v>
      </c>
      <c r="L39" s="73">
        <f t="shared" si="2"/>
        <v>0</v>
      </c>
    </row>
    <row r="40" s="202" customFormat="1" ht="15" spans="1:12">
      <c r="A40" s="172"/>
      <c r="B40" s="177"/>
      <c r="C40" s="177" t="s">
        <v>369</v>
      </c>
      <c r="D40" s="210" t="s">
        <v>330</v>
      </c>
      <c r="E40" s="64">
        <v>540</v>
      </c>
      <c r="F40" s="65"/>
      <c r="G40" s="71">
        <f t="shared" si="0"/>
        <v>0</v>
      </c>
      <c r="H40" s="221"/>
      <c r="I40" s="74"/>
      <c r="J40" s="74"/>
      <c r="K40" s="73">
        <f t="shared" si="1"/>
        <v>0</v>
      </c>
      <c r="L40" s="73">
        <f t="shared" si="2"/>
        <v>0</v>
      </c>
    </row>
    <row r="41" s="202" customFormat="1" ht="15" spans="1:12">
      <c r="A41" s="172"/>
      <c r="B41" s="177"/>
      <c r="C41" s="177" t="s">
        <v>370</v>
      </c>
      <c r="D41" s="210" t="s">
        <v>330</v>
      </c>
      <c r="E41" s="64">
        <v>816.9</v>
      </c>
      <c r="F41" s="65"/>
      <c r="G41" s="71">
        <f t="shared" si="0"/>
        <v>0</v>
      </c>
      <c r="H41" s="221"/>
      <c r="I41" s="74"/>
      <c r="J41" s="74"/>
      <c r="K41" s="73">
        <f t="shared" si="1"/>
        <v>0</v>
      </c>
      <c r="L41" s="73">
        <f t="shared" si="2"/>
        <v>0</v>
      </c>
    </row>
    <row r="42" s="202" customFormat="1" ht="15" spans="1:12">
      <c r="A42" s="172"/>
      <c r="B42" s="177"/>
      <c r="C42" s="177" t="s">
        <v>371</v>
      </c>
      <c r="D42" s="210" t="s">
        <v>330</v>
      </c>
      <c r="E42" s="64">
        <v>261</v>
      </c>
      <c r="F42" s="65"/>
      <c r="G42" s="71">
        <f t="shared" si="0"/>
        <v>0</v>
      </c>
      <c r="H42" s="221"/>
      <c r="I42" s="74"/>
      <c r="J42" s="74"/>
      <c r="K42" s="73">
        <f t="shared" si="1"/>
        <v>0</v>
      </c>
      <c r="L42" s="73">
        <f t="shared" si="2"/>
        <v>0</v>
      </c>
    </row>
    <row r="43" s="202" customFormat="1" ht="15" spans="1:12">
      <c r="A43" s="172"/>
      <c r="B43" s="177"/>
      <c r="C43" s="177" t="s">
        <v>372</v>
      </c>
      <c r="D43" s="210" t="s">
        <v>330</v>
      </c>
      <c r="E43" s="64">
        <v>267</v>
      </c>
      <c r="F43" s="65"/>
      <c r="G43" s="71">
        <f t="shared" si="0"/>
        <v>0</v>
      </c>
      <c r="H43" s="221"/>
      <c r="I43" s="74"/>
      <c r="J43" s="74"/>
      <c r="K43" s="73">
        <f t="shared" si="1"/>
        <v>0</v>
      </c>
      <c r="L43" s="73">
        <f t="shared" si="2"/>
        <v>0</v>
      </c>
    </row>
    <row r="44" s="202" customFormat="1" ht="15" spans="1:12">
      <c r="A44" s="172"/>
      <c r="B44" s="177"/>
      <c r="C44" s="213" t="s">
        <v>373</v>
      </c>
      <c r="D44" s="210" t="s">
        <v>330</v>
      </c>
      <c r="E44" s="64">
        <v>1967</v>
      </c>
      <c r="F44" s="65"/>
      <c r="G44" s="71">
        <f t="shared" si="0"/>
        <v>0</v>
      </c>
      <c r="H44" s="221"/>
      <c r="I44" s="74"/>
      <c r="J44" s="74"/>
      <c r="K44" s="73">
        <f t="shared" si="1"/>
        <v>0</v>
      </c>
      <c r="L44" s="73">
        <f t="shared" si="2"/>
        <v>0</v>
      </c>
    </row>
    <row r="45" s="203" customFormat="1" ht="15" spans="1:12">
      <c r="A45" s="172"/>
      <c r="B45" s="177"/>
      <c r="C45" s="213" t="s">
        <v>374</v>
      </c>
      <c r="D45" s="210" t="s">
        <v>330</v>
      </c>
      <c r="E45" s="64">
        <v>1821</v>
      </c>
      <c r="F45" s="65"/>
      <c r="G45" s="71">
        <f t="shared" si="0"/>
        <v>0</v>
      </c>
      <c r="H45" s="221"/>
      <c r="I45" s="74"/>
      <c r="J45" s="74"/>
      <c r="K45" s="73">
        <f t="shared" si="1"/>
        <v>0</v>
      </c>
      <c r="L45" s="73">
        <f t="shared" si="2"/>
        <v>0</v>
      </c>
    </row>
    <row r="46" ht="15" spans="1:12">
      <c r="A46" s="172"/>
      <c r="B46" s="177"/>
      <c r="C46" s="213" t="s">
        <v>375</v>
      </c>
      <c r="D46" s="210" t="s">
        <v>330</v>
      </c>
      <c r="E46" s="64">
        <v>2482</v>
      </c>
      <c r="F46" s="65"/>
      <c r="G46" s="71">
        <f t="shared" si="0"/>
        <v>0</v>
      </c>
      <c r="H46" s="221"/>
      <c r="I46" s="74"/>
      <c r="J46" s="74"/>
      <c r="K46" s="73">
        <f t="shared" si="1"/>
        <v>0</v>
      </c>
      <c r="L46" s="73">
        <f t="shared" si="2"/>
        <v>0</v>
      </c>
    </row>
    <row r="47" ht="15" spans="1:12">
      <c r="A47" s="172"/>
      <c r="B47" s="177"/>
      <c r="C47" s="213" t="s">
        <v>376</v>
      </c>
      <c r="D47" s="210" t="s">
        <v>330</v>
      </c>
      <c r="E47" s="64">
        <v>4586</v>
      </c>
      <c r="F47" s="65"/>
      <c r="G47" s="71">
        <f t="shared" si="0"/>
        <v>0</v>
      </c>
      <c r="H47" s="221"/>
      <c r="I47" s="74"/>
      <c r="J47" s="74"/>
      <c r="K47" s="73">
        <f t="shared" si="1"/>
        <v>0</v>
      </c>
      <c r="L47" s="73">
        <f t="shared" si="2"/>
        <v>0</v>
      </c>
    </row>
    <row r="48" ht="15" spans="1:12">
      <c r="A48" s="172"/>
      <c r="B48" s="177"/>
      <c r="C48" s="213" t="s">
        <v>377</v>
      </c>
      <c r="D48" s="210" t="s">
        <v>330</v>
      </c>
      <c r="E48" s="64">
        <v>2850</v>
      </c>
      <c r="F48" s="65"/>
      <c r="G48" s="71">
        <f t="shared" si="0"/>
        <v>0</v>
      </c>
      <c r="H48" s="221"/>
      <c r="I48" s="74"/>
      <c r="J48" s="74"/>
      <c r="K48" s="73">
        <f t="shared" si="1"/>
        <v>0</v>
      </c>
      <c r="L48" s="73">
        <f t="shared" si="2"/>
        <v>0</v>
      </c>
    </row>
    <row r="49" ht="15" spans="1:12">
      <c r="A49" s="172"/>
      <c r="B49" s="177"/>
      <c r="C49" s="213" t="s">
        <v>378</v>
      </c>
      <c r="D49" s="210" t="s">
        <v>330</v>
      </c>
      <c r="E49" s="64">
        <v>2628</v>
      </c>
      <c r="F49" s="65"/>
      <c r="G49" s="71">
        <f t="shared" si="0"/>
        <v>0</v>
      </c>
      <c r="H49" s="221"/>
      <c r="I49" s="74"/>
      <c r="J49" s="74"/>
      <c r="K49" s="73">
        <f t="shared" si="1"/>
        <v>0</v>
      </c>
      <c r="L49" s="73">
        <f t="shared" si="2"/>
        <v>0</v>
      </c>
    </row>
    <row r="50" s="202" customFormat="1" ht="15" spans="1:12">
      <c r="A50" s="214" t="s">
        <v>379</v>
      </c>
      <c r="B50" s="215" t="s">
        <v>380</v>
      </c>
      <c r="C50" s="209" t="s">
        <v>381</v>
      </c>
      <c r="D50" s="210" t="s">
        <v>330</v>
      </c>
      <c r="E50" s="64">
        <v>570</v>
      </c>
      <c r="F50" s="65"/>
      <c r="G50" s="71">
        <f t="shared" si="0"/>
        <v>0</v>
      </c>
      <c r="H50" s="221"/>
      <c r="I50" s="74"/>
      <c r="J50" s="74"/>
      <c r="K50" s="73">
        <f t="shared" si="1"/>
        <v>0</v>
      </c>
      <c r="L50" s="73">
        <f t="shared" si="2"/>
        <v>0</v>
      </c>
    </row>
    <row r="51" s="202" customFormat="1" ht="15" spans="1:12">
      <c r="A51" s="214"/>
      <c r="B51" s="215"/>
      <c r="C51" s="209" t="s">
        <v>382</v>
      </c>
      <c r="D51" s="210" t="s">
        <v>330</v>
      </c>
      <c r="E51" s="64">
        <v>2850</v>
      </c>
      <c r="F51" s="65"/>
      <c r="G51" s="71">
        <f t="shared" si="0"/>
        <v>0</v>
      </c>
      <c r="H51" s="221"/>
      <c r="I51" s="74"/>
      <c r="J51" s="74"/>
      <c r="K51" s="73">
        <f t="shared" si="1"/>
        <v>0</v>
      </c>
      <c r="L51" s="73">
        <f t="shared" si="2"/>
        <v>0</v>
      </c>
    </row>
    <row r="52" s="202" customFormat="1" ht="15" spans="1:12">
      <c r="A52" s="214"/>
      <c r="B52" s="215" t="s">
        <v>383</v>
      </c>
      <c r="C52" s="209" t="s">
        <v>384</v>
      </c>
      <c r="D52" s="210" t="s">
        <v>330</v>
      </c>
      <c r="E52" s="64">
        <v>570</v>
      </c>
      <c r="F52" s="65"/>
      <c r="G52" s="71">
        <f t="shared" si="0"/>
        <v>0</v>
      </c>
      <c r="H52" s="221"/>
      <c r="I52" s="74"/>
      <c r="J52" s="74"/>
      <c r="K52" s="73">
        <f t="shared" si="1"/>
        <v>0</v>
      </c>
      <c r="L52" s="73">
        <f t="shared" si="2"/>
        <v>0</v>
      </c>
    </row>
    <row r="53" s="202" customFormat="1" ht="15" spans="1:12">
      <c r="A53" s="214"/>
      <c r="B53" s="215" t="s">
        <v>385</v>
      </c>
      <c r="C53" s="209" t="s">
        <v>386</v>
      </c>
      <c r="D53" s="210" t="s">
        <v>330</v>
      </c>
      <c r="E53" s="64">
        <v>570</v>
      </c>
      <c r="F53" s="65"/>
      <c r="G53" s="71">
        <f t="shared" si="0"/>
        <v>0</v>
      </c>
      <c r="H53" s="221"/>
      <c r="I53" s="74"/>
      <c r="J53" s="74"/>
      <c r="K53" s="73">
        <f t="shared" si="1"/>
        <v>0</v>
      </c>
      <c r="L53" s="73">
        <f t="shared" si="2"/>
        <v>0</v>
      </c>
    </row>
    <row r="54" s="202" customFormat="1" ht="15" spans="1:12">
      <c r="A54" s="214"/>
      <c r="B54" s="215"/>
      <c r="C54" s="209" t="s">
        <v>387</v>
      </c>
      <c r="D54" s="210" t="s">
        <v>330</v>
      </c>
      <c r="E54" s="64">
        <v>570</v>
      </c>
      <c r="F54" s="65"/>
      <c r="G54" s="71">
        <f t="shared" si="0"/>
        <v>0</v>
      </c>
      <c r="H54" s="221"/>
      <c r="I54" s="74"/>
      <c r="J54" s="74"/>
      <c r="K54" s="73">
        <f t="shared" si="1"/>
        <v>0</v>
      </c>
      <c r="L54" s="73">
        <f t="shared" si="2"/>
        <v>0</v>
      </c>
    </row>
    <row r="55" s="203" customFormat="1" ht="15" spans="1:12">
      <c r="A55" s="214"/>
      <c r="B55" s="215"/>
      <c r="C55" s="209" t="s">
        <v>388</v>
      </c>
      <c r="D55" s="210" t="s">
        <v>330</v>
      </c>
      <c r="E55" s="64">
        <v>2850</v>
      </c>
      <c r="F55" s="65"/>
      <c r="G55" s="71">
        <f t="shared" si="0"/>
        <v>0</v>
      </c>
      <c r="H55" s="221"/>
      <c r="I55" s="74"/>
      <c r="J55" s="74"/>
      <c r="K55" s="73">
        <f t="shared" si="1"/>
        <v>0</v>
      </c>
      <c r="L55" s="73">
        <f t="shared" si="2"/>
        <v>0</v>
      </c>
    </row>
    <row r="56" ht="15" spans="1:12">
      <c r="A56" s="214"/>
      <c r="B56" s="215" t="s">
        <v>389</v>
      </c>
      <c r="C56" s="209" t="s">
        <v>390</v>
      </c>
      <c r="D56" s="210" t="s">
        <v>330</v>
      </c>
      <c r="E56" s="64">
        <v>570</v>
      </c>
      <c r="F56" s="65"/>
      <c r="G56" s="71">
        <f t="shared" si="0"/>
        <v>0</v>
      </c>
      <c r="H56" s="221"/>
      <c r="I56" s="74"/>
      <c r="J56" s="74"/>
      <c r="K56" s="73">
        <f t="shared" si="1"/>
        <v>0</v>
      </c>
      <c r="L56" s="73">
        <f t="shared" si="2"/>
        <v>0</v>
      </c>
    </row>
    <row r="57" ht="15" spans="1:12">
      <c r="A57" s="214"/>
      <c r="B57" s="215"/>
      <c r="C57" s="209" t="s">
        <v>391</v>
      </c>
      <c r="D57" s="210" t="s">
        <v>330</v>
      </c>
      <c r="E57" s="64">
        <v>2850</v>
      </c>
      <c r="F57" s="65"/>
      <c r="G57" s="71">
        <f t="shared" si="0"/>
        <v>0</v>
      </c>
      <c r="H57" s="221"/>
      <c r="I57" s="74"/>
      <c r="J57" s="74"/>
      <c r="K57" s="73">
        <f t="shared" si="1"/>
        <v>0</v>
      </c>
      <c r="L57" s="73">
        <f t="shared" si="2"/>
        <v>0</v>
      </c>
    </row>
    <row r="58" ht="15" spans="1:12">
      <c r="A58" s="214" t="s">
        <v>392</v>
      </c>
      <c r="B58" s="216" t="s">
        <v>393</v>
      </c>
      <c r="C58" s="209" t="s">
        <v>394</v>
      </c>
      <c r="D58" s="210" t="s">
        <v>330</v>
      </c>
      <c r="E58" s="64">
        <v>1900</v>
      </c>
      <c r="F58" s="65"/>
      <c r="G58" s="71">
        <f t="shared" si="0"/>
        <v>0</v>
      </c>
      <c r="H58" s="221"/>
      <c r="I58" s="74"/>
      <c r="J58" s="74"/>
      <c r="K58" s="73">
        <f t="shared" si="1"/>
        <v>0</v>
      </c>
      <c r="L58" s="73">
        <f t="shared" si="2"/>
        <v>0</v>
      </c>
    </row>
    <row r="59" s="202" customFormat="1" ht="15" spans="1:12">
      <c r="A59" s="214"/>
      <c r="B59" s="216"/>
      <c r="C59" s="209" t="s">
        <v>395</v>
      </c>
      <c r="D59" s="210" t="s">
        <v>330</v>
      </c>
      <c r="E59" s="64">
        <v>1900</v>
      </c>
      <c r="F59" s="65"/>
      <c r="G59" s="71">
        <f t="shared" si="0"/>
        <v>0</v>
      </c>
      <c r="H59" s="221"/>
      <c r="I59" s="74"/>
      <c r="J59" s="74"/>
      <c r="K59" s="73">
        <f t="shared" si="1"/>
        <v>0</v>
      </c>
      <c r="L59" s="73">
        <f t="shared" si="2"/>
        <v>0</v>
      </c>
    </row>
    <row r="60" s="202" customFormat="1" ht="15" spans="1:12">
      <c r="A60" s="214"/>
      <c r="B60" s="216"/>
      <c r="C60" s="209" t="s">
        <v>396</v>
      </c>
      <c r="D60" s="210" t="s">
        <v>330</v>
      </c>
      <c r="E60" s="64">
        <v>1900</v>
      </c>
      <c r="F60" s="65"/>
      <c r="G60" s="71">
        <f t="shared" si="0"/>
        <v>0</v>
      </c>
      <c r="H60" s="221"/>
      <c r="I60" s="74"/>
      <c r="J60" s="74"/>
      <c r="K60" s="73">
        <f t="shared" si="1"/>
        <v>0</v>
      </c>
      <c r="L60" s="73">
        <f t="shared" si="2"/>
        <v>0</v>
      </c>
    </row>
    <row r="61" s="202" customFormat="1" ht="15" spans="1:12">
      <c r="A61" s="214"/>
      <c r="B61" s="216" t="s">
        <v>397</v>
      </c>
      <c r="C61" s="209" t="s">
        <v>398</v>
      </c>
      <c r="D61" s="210" t="s">
        <v>330</v>
      </c>
      <c r="E61" s="64">
        <v>3325</v>
      </c>
      <c r="F61" s="65"/>
      <c r="G61" s="71">
        <f t="shared" si="0"/>
        <v>0</v>
      </c>
      <c r="H61" s="221"/>
      <c r="I61" s="74"/>
      <c r="J61" s="74"/>
      <c r="K61" s="73">
        <f t="shared" si="1"/>
        <v>0</v>
      </c>
      <c r="L61" s="73">
        <f t="shared" si="2"/>
        <v>0</v>
      </c>
    </row>
    <row r="62" s="202" customFormat="1" ht="15" spans="1:12">
      <c r="A62" s="214"/>
      <c r="B62" s="216" t="s">
        <v>399</v>
      </c>
      <c r="C62" s="209" t="s">
        <v>400</v>
      </c>
      <c r="D62" s="210" t="s">
        <v>330</v>
      </c>
      <c r="E62" s="64">
        <v>1060</v>
      </c>
      <c r="F62" s="65"/>
      <c r="G62" s="71">
        <f t="shared" si="0"/>
        <v>0</v>
      </c>
      <c r="H62" s="221"/>
      <c r="I62" s="74"/>
      <c r="J62" s="74"/>
      <c r="K62" s="73">
        <f t="shared" si="1"/>
        <v>0</v>
      </c>
      <c r="L62" s="73">
        <f t="shared" si="2"/>
        <v>0</v>
      </c>
    </row>
    <row r="63" s="202" customFormat="1" ht="15" spans="1:12">
      <c r="A63" s="214"/>
      <c r="B63" s="216"/>
      <c r="C63" s="209" t="s">
        <v>401</v>
      </c>
      <c r="D63" s="210" t="s">
        <v>330</v>
      </c>
      <c r="E63" s="64">
        <v>760</v>
      </c>
      <c r="F63" s="65"/>
      <c r="G63" s="71">
        <f t="shared" si="0"/>
        <v>0</v>
      </c>
      <c r="H63" s="221"/>
      <c r="I63" s="74"/>
      <c r="J63" s="74"/>
      <c r="K63" s="73">
        <f t="shared" si="1"/>
        <v>0</v>
      </c>
      <c r="L63" s="73">
        <f t="shared" si="2"/>
        <v>0</v>
      </c>
    </row>
    <row r="64" s="202" customFormat="1" ht="15" spans="1:12">
      <c r="A64" s="214"/>
      <c r="B64" s="216"/>
      <c r="C64" s="209" t="s">
        <v>402</v>
      </c>
      <c r="D64" s="210" t="s">
        <v>330</v>
      </c>
      <c r="E64" s="64">
        <v>380</v>
      </c>
      <c r="F64" s="65"/>
      <c r="G64" s="71">
        <f t="shared" si="0"/>
        <v>0</v>
      </c>
      <c r="H64" s="221"/>
      <c r="I64" s="74"/>
      <c r="J64" s="74"/>
      <c r="K64" s="73">
        <f t="shared" si="1"/>
        <v>0</v>
      </c>
      <c r="L64" s="73">
        <f t="shared" si="2"/>
        <v>0</v>
      </c>
    </row>
    <row r="65" s="202" customFormat="1" ht="15" spans="1:12">
      <c r="A65" s="214"/>
      <c r="B65" s="216"/>
      <c r="C65" s="209" t="s">
        <v>403</v>
      </c>
      <c r="D65" s="210" t="s">
        <v>330</v>
      </c>
      <c r="E65" s="64">
        <v>380</v>
      </c>
      <c r="F65" s="65"/>
      <c r="G65" s="71">
        <f t="shared" si="0"/>
        <v>0</v>
      </c>
      <c r="H65" s="221"/>
      <c r="I65" s="74"/>
      <c r="J65" s="74"/>
      <c r="K65" s="73">
        <f t="shared" si="1"/>
        <v>0</v>
      </c>
      <c r="L65" s="73">
        <f t="shared" si="2"/>
        <v>0</v>
      </c>
    </row>
    <row r="66" s="202" customFormat="1" ht="15" spans="1:12">
      <c r="A66" s="214"/>
      <c r="B66" s="215" t="s">
        <v>404</v>
      </c>
      <c r="C66" s="209" t="s">
        <v>405</v>
      </c>
      <c r="D66" s="210" t="s">
        <v>330</v>
      </c>
      <c r="E66" s="64">
        <v>2945</v>
      </c>
      <c r="F66" s="65"/>
      <c r="G66" s="71">
        <f t="shared" si="0"/>
        <v>0</v>
      </c>
      <c r="H66" s="221"/>
      <c r="I66" s="74"/>
      <c r="J66" s="74"/>
      <c r="K66" s="73">
        <f t="shared" si="1"/>
        <v>0</v>
      </c>
      <c r="L66" s="73">
        <f t="shared" si="2"/>
        <v>0</v>
      </c>
    </row>
    <row r="67" s="202" customFormat="1" ht="15" spans="1:12">
      <c r="A67" s="214"/>
      <c r="B67" s="216"/>
      <c r="C67" s="212" t="s">
        <v>406</v>
      </c>
      <c r="D67" s="210" t="s">
        <v>330</v>
      </c>
      <c r="E67" s="64">
        <v>2850</v>
      </c>
      <c r="F67" s="65"/>
      <c r="G67" s="71">
        <f t="shared" si="0"/>
        <v>0</v>
      </c>
      <c r="H67" s="221"/>
      <c r="I67" s="74"/>
      <c r="J67" s="74"/>
      <c r="K67" s="73">
        <f t="shared" si="1"/>
        <v>0</v>
      </c>
      <c r="L67" s="73">
        <f t="shared" si="2"/>
        <v>0</v>
      </c>
    </row>
    <row r="68" s="202" customFormat="1" ht="15" spans="1:12">
      <c r="A68" s="214"/>
      <c r="B68" s="216"/>
      <c r="C68" s="209" t="s">
        <v>407</v>
      </c>
      <c r="D68" s="210" t="s">
        <v>330</v>
      </c>
      <c r="E68" s="64">
        <v>1140</v>
      </c>
      <c r="F68" s="65"/>
      <c r="G68" s="71">
        <f t="shared" si="0"/>
        <v>0</v>
      </c>
      <c r="H68" s="221"/>
      <c r="I68" s="74"/>
      <c r="J68" s="74"/>
      <c r="K68" s="73">
        <f t="shared" si="1"/>
        <v>0</v>
      </c>
      <c r="L68" s="73">
        <f t="shared" si="2"/>
        <v>0</v>
      </c>
    </row>
    <row r="69" s="203" customFormat="1" ht="15" spans="1:12">
      <c r="A69" s="214"/>
      <c r="B69" s="216"/>
      <c r="C69" s="209" t="s">
        <v>408</v>
      </c>
      <c r="D69" s="210" t="s">
        <v>330</v>
      </c>
      <c r="E69" s="64">
        <v>1140</v>
      </c>
      <c r="F69" s="65"/>
      <c r="G69" s="71">
        <f t="shared" si="0"/>
        <v>0</v>
      </c>
      <c r="H69" s="221"/>
      <c r="I69" s="74"/>
      <c r="J69" s="74"/>
      <c r="K69" s="73">
        <f t="shared" si="1"/>
        <v>0</v>
      </c>
      <c r="L69" s="73">
        <f t="shared" si="2"/>
        <v>0</v>
      </c>
    </row>
    <row r="70" ht="15" spans="1:12">
      <c r="A70" s="214"/>
      <c r="B70" s="216"/>
      <c r="C70" s="209" t="s">
        <v>409</v>
      </c>
      <c r="D70" s="210" t="s">
        <v>330</v>
      </c>
      <c r="E70" s="64">
        <v>1505</v>
      </c>
      <c r="F70" s="65"/>
      <c r="G70" s="71">
        <f t="shared" si="0"/>
        <v>0</v>
      </c>
      <c r="H70" s="221"/>
      <c r="I70" s="74"/>
      <c r="J70" s="74"/>
      <c r="K70" s="73">
        <f t="shared" si="1"/>
        <v>0</v>
      </c>
      <c r="L70" s="73">
        <f t="shared" si="2"/>
        <v>0</v>
      </c>
    </row>
    <row r="71" ht="15" spans="1:12">
      <c r="A71" s="214"/>
      <c r="B71" s="216"/>
      <c r="C71" s="209" t="s">
        <v>410</v>
      </c>
      <c r="D71" s="210" t="s">
        <v>330</v>
      </c>
      <c r="E71" s="64">
        <v>1520</v>
      </c>
      <c r="F71" s="65"/>
      <c r="G71" s="71">
        <f t="shared" ref="G71:G134" si="3">E71*F71</f>
        <v>0</v>
      </c>
      <c r="H71" s="221"/>
      <c r="I71" s="74"/>
      <c r="J71" s="74"/>
      <c r="K71" s="73">
        <f t="shared" ref="K71:K134" si="4">G71*I71</f>
        <v>0</v>
      </c>
      <c r="L71" s="73">
        <f t="shared" ref="L71:L134" si="5">J71*G71</f>
        <v>0</v>
      </c>
    </row>
    <row r="72" ht="15" spans="1:12">
      <c r="A72" s="214"/>
      <c r="B72" s="216"/>
      <c r="C72" s="209" t="s">
        <v>411</v>
      </c>
      <c r="D72" s="210" t="s">
        <v>330</v>
      </c>
      <c r="E72" s="64">
        <v>1520</v>
      </c>
      <c r="F72" s="65"/>
      <c r="G72" s="71">
        <f t="shared" si="3"/>
        <v>0</v>
      </c>
      <c r="H72" s="221"/>
      <c r="I72" s="74"/>
      <c r="J72" s="74"/>
      <c r="K72" s="73">
        <f t="shared" si="4"/>
        <v>0</v>
      </c>
      <c r="L72" s="73">
        <f t="shared" si="5"/>
        <v>0</v>
      </c>
    </row>
    <row r="73" ht="15" spans="1:12">
      <c r="A73" s="214"/>
      <c r="B73" s="215" t="s">
        <v>412</v>
      </c>
      <c r="C73" s="209" t="s">
        <v>413</v>
      </c>
      <c r="D73" s="210" t="s">
        <v>330</v>
      </c>
      <c r="E73" s="64">
        <v>1619</v>
      </c>
      <c r="F73" s="65"/>
      <c r="G73" s="71">
        <f t="shared" si="3"/>
        <v>0</v>
      </c>
      <c r="H73" s="221"/>
      <c r="I73" s="74"/>
      <c r="J73" s="74"/>
      <c r="K73" s="73">
        <f t="shared" si="4"/>
        <v>0</v>
      </c>
      <c r="L73" s="73">
        <f t="shared" si="5"/>
        <v>0</v>
      </c>
    </row>
    <row r="74" ht="15" spans="1:12">
      <c r="A74" s="214"/>
      <c r="B74" s="215" t="s">
        <v>414</v>
      </c>
      <c r="C74" s="209" t="s">
        <v>415</v>
      </c>
      <c r="D74" s="210" t="s">
        <v>330</v>
      </c>
      <c r="E74" s="64">
        <v>380</v>
      </c>
      <c r="F74" s="65"/>
      <c r="G74" s="71">
        <f t="shared" si="3"/>
        <v>0</v>
      </c>
      <c r="H74" s="221"/>
      <c r="I74" s="74"/>
      <c r="J74" s="74"/>
      <c r="K74" s="73">
        <f t="shared" si="4"/>
        <v>0</v>
      </c>
      <c r="L74" s="73">
        <f t="shared" si="5"/>
        <v>0</v>
      </c>
    </row>
    <row r="75" ht="15" spans="1:12">
      <c r="A75" s="214"/>
      <c r="B75" s="216"/>
      <c r="C75" s="209" t="s">
        <v>416</v>
      </c>
      <c r="D75" s="210" t="s">
        <v>330</v>
      </c>
      <c r="E75" s="64">
        <v>454</v>
      </c>
      <c r="F75" s="65"/>
      <c r="G75" s="71">
        <f t="shared" si="3"/>
        <v>0</v>
      </c>
      <c r="H75" s="221"/>
      <c r="I75" s="74"/>
      <c r="J75" s="74"/>
      <c r="K75" s="73">
        <f t="shared" si="4"/>
        <v>0</v>
      </c>
      <c r="L75" s="73">
        <f t="shared" si="5"/>
        <v>0</v>
      </c>
    </row>
    <row r="76" ht="15" spans="1:12">
      <c r="A76" s="214"/>
      <c r="B76" s="216"/>
      <c r="C76" s="209" t="s">
        <v>417</v>
      </c>
      <c r="D76" s="210" t="s">
        <v>330</v>
      </c>
      <c r="E76" s="64">
        <v>457</v>
      </c>
      <c r="F76" s="65"/>
      <c r="G76" s="71">
        <f t="shared" si="3"/>
        <v>0</v>
      </c>
      <c r="H76" s="221"/>
      <c r="I76" s="74"/>
      <c r="J76" s="74"/>
      <c r="K76" s="73">
        <f t="shared" si="4"/>
        <v>0</v>
      </c>
      <c r="L76" s="73">
        <f t="shared" si="5"/>
        <v>0</v>
      </c>
    </row>
    <row r="77" ht="15" spans="1:12">
      <c r="A77" s="214"/>
      <c r="B77" s="216"/>
      <c r="C77" s="212" t="s">
        <v>418</v>
      </c>
      <c r="D77" s="210" t="s">
        <v>330</v>
      </c>
      <c r="E77" s="64">
        <v>469</v>
      </c>
      <c r="F77" s="65"/>
      <c r="G77" s="71">
        <f t="shared" si="3"/>
        <v>0</v>
      </c>
      <c r="H77" s="221"/>
      <c r="I77" s="74"/>
      <c r="J77" s="74"/>
      <c r="K77" s="73">
        <f t="shared" si="4"/>
        <v>0</v>
      </c>
      <c r="L77" s="73">
        <f t="shared" si="5"/>
        <v>0</v>
      </c>
    </row>
    <row r="78" ht="15" spans="1:12">
      <c r="A78" s="214"/>
      <c r="B78" s="216"/>
      <c r="C78" s="212" t="s">
        <v>419</v>
      </c>
      <c r="D78" s="210" t="s">
        <v>330</v>
      </c>
      <c r="E78" s="64">
        <v>433</v>
      </c>
      <c r="F78" s="65"/>
      <c r="G78" s="71">
        <f t="shared" si="3"/>
        <v>0</v>
      </c>
      <c r="H78" s="221"/>
      <c r="I78" s="74"/>
      <c r="J78" s="74"/>
      <c r="K78" s="73">
        <f t="shared" si="4"/>
        <v>0</v>
      </c>
      <c r="L78" s="73">
        <f t="shared" si="5"/>
        <v>0</v>
      </c>
    </row>
    <row r="79" ht="15" spans="1:12">
      <c r="A79" s="214"/>
      <c r="B79" s="216"/>
      <c r="C79" s="209" t="s">
        <v>420</v>
      </c>
      <c r="D79" s="210" t="s">
        <v>330</v>
      </c>
      <c r="E79" s="64">
        <v>760</v>
      </c>
      <c r="F79" s="65"/>
      <c r="G79" s="71">
        <f t="shared" si="3"/>
        <v>0</v>
      </c>
      <c r="H79" s="221"/>
      <c r="I79" s="74"/>
      <c r="J79" s="74"/>
      <c r="K79" s="73">
        <f t="shared" si="4"/>
        <v>0</v>
      </c>
      <c r="L79" s="73">
        <f t="shared" si="5"/>
        <v>0</v>
      </c>
    </row>
    <row r="80" ht="15" spans="1:12">
      <c r="A80" s="214"/>
      <c r="B80" s="216" t="s">
        <v>421</v>
      </c>
      <c r="C80" s="209" t="s">
        <v>422</v>
      </c>
      <c r="D80" s="210" t="s">
        <v>330</v>
      </c>
      <c r="E80" s="64">
        <v>380</v>
      </c>
      <c r="F80" s="65"/>
      <c r="G80" s="71">
        <f t="shared" si="3"/>
        <v>0</v>
      </c>
      <c r="H80" s="221"/>
      <c r="I80" s="74"/>
      <c r="J80" s="74"/>
      <c r="K80" s="73">
        <f t="shared" si="4"/>
        <v>0</v>
      </c>
      <c r="L80" s="73">
        <f t="shared" si="5"/>
        <v>0</v>
      </c>
    </row>
    <row r="81" ht="15" spans="1:12">
      <c r="A81" s="214"/>
      <c r="B81" s="216"/>
      <c r="C81" s="209" t="s">
        <v>423</v>
      </c>
      <c r="D81" s="210" t="s">
        <v>330</v>
      </c>
      <c r="E81" s="64">
        <v>380</v>
      </c>
      <c r="F81" s="65"/>
      <c r="G81" s="71">
        <f t="shared" si="3"/>
        <v>0</v>
      </c>
      <c r="H81" s="221"/>
      <c r="I81" s="74"/>
      <c r="J81" s="74"/>
      <c r="K81" s="73">
        <f t="shared" si="4"/>
        <v>0</v>
      </c>
      <c r="L81" s="73">
        <f t="shared" si="5"/>
        <v>0</v>
      </c>
    </row>
    <row r="82" s="202" customFormat="1" ht="15" spans="1:12">
      <c r="A82" s="214"/>
      <c r="B82" s="215" t="s">
        <v>424</v>
      </c>
      <c r="C82" s="209" t="s">
        <v>425</v>
      </c>
      <c r="D82" s="210" t="s">
        <v>330</v>
      </c>
      <c r="E82" s="64">
        <v>380</v>
      </c>
      <c r="F82" s="65"/>
      <c r="G82" s="71">
        <f t="shared" si="3"/>
        <v>0</v>
      </c>
      <c r="H82" s="221"/>
      <c r="I82" s="74"/>
      <c r="J82" s="74"/>
      <c r="K82" s="73">
        <f t="shared" si="4"/>
        <v>0</v>
      </c>
      <c r="L82" s="73">
        <f t="shared" si="5"/>
        <v>0</v>
      </c>
    </row>
    <row r="83" s="202" customFormat="1" ht="15" spans="1:12">
      <c r="A83" s="214"/>
      <c r="B83" s="216"/>
      <c r="C83" s="209" t="s">
        <v>426</v>
      </c>
      <c r="D83" s="210" t="s">
        <v>330</v>
      </c>
      <c r="E83" s="64">
        <v>380</v>
      </c>
      <c r="F83" s="65"/>
      <c r="G83" s="71">
        <f t="shared" si="3"/>
        <v>0</v>
      </c>
      <c r="H83" s="221"/>
      <c r="I83" s="74"/>
      <c r="J83" s="74"/>
      <c r="K83" s="73">
        <f t="shared" si="4"/>
        <v>0</v>
      </c>
      <c r="L83" s="73">
        <f t="shared" si="5"/>
        <v>0</v>
      </c>
    </row>
    <row r="84" s="202" customFormat="1" ht="15" spans="1:12">
      <c r="A84" s="214"/>
      <c r="B84" s="216" t="s">
        <v>427</v>
      </c>
      <c r="C84" s="209" t="s">
        <v>428</v>
      </c>
      <c r="D84" s="210" t="s">
        <v>330</v>
      </c>
      <c r="E84" s="64">
        <v>380</v>
      </c>
      <c r="F84" s="65"/>
      <c r="G84" s="71">
        <f t="shared" si="3"/>
        <v>0</v>
      </c>
      <c r="H84" s="221"/>
      <c r="I84" s="74"/>
      <c r="J84" s="74"/>
      <c r="K84" s="73">
        <f t="shared" si="4"/>
        <v>0</v>
      </c>
      <c r="L84" s="73">
        <f t="shared" si="5"/>
        <v>0</v>
      </c>
    </row>
    <row r="85" s="202" customFormat="1" ht="15" spans="1:12">
      <c r="A85" s="214"/>
      <c r="B85" s="216"/>
      <c r="C85" s="209" t="s">
        <v>429</v>
      </c>
      <c r="D85" s="210" t="s">
        <v>330</v>
      </c>
      <c r="E85" s="64">
        <v>760</v>
      </c>
      <c r="F85" s="65"/>
      <c r="G85" s="71">
        <f t="shared" si="3"/>
        <v>0</v>
      </c>
      <c r="H85" s="221"/>
      <c r="I85" s="74"/>
      <c r="J85" s="74"/>
      <c r="K85" s="73">
        <f t="shared" si="4"/>
        <v>0</v>
      </c>
      <c r="L85" s="73">
        <f t="shared" si="5"/>
        <v>0</v>
      </c>
    </row>
    <row r="86" ht="15" spans="1:12">
      <c r="A86" s="214"/>
      <c r="B86" s="216" t="s">
        <v>430</v>
      </c>
      <c r="C86" s="209" t="s">
        <v>431</v>
      </c>
      <c r="D86" s="210" t="s">
        <v>330</v>
      </c>
      <c r="E86" s="64">
        <v>1386</v>
      </c>
      <c r="F86" s="65"/>
      <c r="G86" s="71">
        <f t="shared" si="3"/>
        <v>0</v>
      </c>
      <c r="H86" s="221"/>
      <c r="I86" s="74"/>
      <c r="J86" s="74"/>
      <c r="K86" s="73">
        <f t="shared" si="4"/>
        <v>0</v>
      </c>
      <c r="L86" s="73">
        <f t="shared" si="5"/>
        <v>0</v>
      </c>
    </row>
    <row r="87" ht="15" spans="1:12">
      <c r="A87" s="214"/>
      <c r="B87" s="216"/>
      <c r="C87" s="209" t="s">
        <v>431</v>
      </c>
      <c r="D87" s="210" t="s">
        <v>330</v>
      </c>
      <c r="E87" s="64">
        <v>1402</v>
      </c>
      <c r="F87" s="65"/>
      <c r="G87" s="71">
        <f t="shared" si="3"/>
        <v>0</v>
      </c>
      <c r="H87" s="221"/>
      <c r="I87" s="74"/>
      <c r="J87" s="74"/>
      <c r="K87" s="73">
        <f t="shared" si="4"/>
        <v>0</v>
      </c>
      <c r="L87" s="73">
        <f t="shared" si="5"/>
        <v>0</v>
      </c>
    </row>
    <row r="88" s="202" customFormat="1" ht="15" spans="1:12">
      <c r="A88" s="214"/>
      <c r="B88" s="216"/>
      <c r="C88" s="209" t="s">
        <v>432</v>
      </c>
      <c r="D88" s="210" t="s">
        <v>330</v>
      </c>
      <c r="E88" s="64">
        <v>1520</v>
      </c>
      <c r="F88" s="65"/>
      <c r="G88" s="71">
        <f t="shared" si="3"/>
        <v>0</v>
      </c>
      <c r="H88" s="221"/>
      <c r="I88" s="74"/>
      <c r="J88" s="74"/>
      <c r="K88" s="73">
        <f t="shared" si="4"/>
        <v>0</v>
      </c>
      <c r="L88" s="73">
        <f t="shared" si="5"/>
        <v>0</v>
      </c>
    </row>
    <row r="89" s="202" customFormat="1" ht="15" spans="1:12">
      <c r="A89" s="214"/>
      <c r="B89" s="216"/>
      <c r="C89" s="209" t="s">
        <v>433</v>
      </c>
      <c r="D89" s="210" t="s">
        <v>330</v>
      </c>
      <c r="E89" s="64">
        <v>1140</v>
      </c>
      <c r="F89" s="65"/>
      <c r="G89" s="71">
        <f t="shared" si="3"/>
        <v>0</v>
      </c>
      <c r="H89" s="221"/>
      <c r="I89" s="74"/>
      <c r="J89" s="74"/>
      <c r="K89" s="73">
        <f t="shared" si="4"/>
        <v>0</v>
      </c>
      <c r="L89" s="73">
        <f t="shared" si="5"/>
        <v>0</v>
      </c>
    </row>
    <row r="90" s="202" customFormat="1" ht="15" spans="1:12">
      <c r="A90" s="214"/>
      <c r="B90" s="216" t="s">
        <v>434</v>
      </c>
      <c r="C90" s="209" t="s">
        <v>435</v>
      </c>
      <c r="D90" s="210" t="s">
        <v>330</v>
      </c>
      <c r="E90" s="64">
        <v>1359</v>
      </c>
      <c r="F90" s="65"/>
      <c r="G90" s="71">
        <f t="shared" si="3"/>
        <v>0</v>
      </c>
      <c r="H90" s="221"/>
      <c r="I90" s="74"/>
      <c r="J90" s="74"/>
      <c r="K90" s="73">
        <f t="shared" si="4"/>
        <v>0</v>
      </c>
      <c r="L90" s="73">
        <f t="shared" si="5"/>
        <v>0</v>
      </c>
    </row>
    <row r="91" s="202" customFormat="1" ht="15" spans="1:12">
      <c r="A91" s="214"/>
      <c r="B91" s="216"/>
      <c r="C91" s="209" t="s">
        <v>436</v>
      </c>
      <c r="D91" s="210" t="s">
        <v>330</v>
      </c>
      <c r="E91" s="64">
        <v>1056</v>
      </c>
      <c r="F91" s="65"/>
      <c r="G91" s="71">
        <f t="shared" si="3"/>
        <v>0</v>
      </c>
      <c r="H91" s="221"/>
      <c r="I91" s="74"/>
      <c r="J91" s="74"/>
      <c r="K91" s="73">
        <f t="shared" si="4"/>
        <v>0</v>
      </c>
      <c r="L91" s="73">
        <f t="shared" si="5"/>
        <v>0</v>
      </c>
    </row>
    <row r="92" s="202" customFormat="1" ht="15" spans="1:12">
      <c r="A92" s="214"/>
      <c r="B92" s="216"/>
      <c r="C92" s="209" t="s">
        <v>437</v>
      </c>
      <c r="D92" s="210" t="s">
        <v>330</v>
      </c>
      <c r="E92" s="64">
        <v>1263</v>
      </c>
      <c r="F92" s="65"/>
      <c r="G92" s="71">
        <f t="shared" si="3"/>
        <v>0</v>
      </c>
      <c r="H92" s="221"/>
      <c r="I92" s="74"/>
      <c r="J92" s="74"/>
      <c r="K92" s="73">
        <f t="shared" si="4"/>
        <v>0</v>
      </c>
      <c r="L92" s="73">
        <f t="shared" si="5"/>
        <v>0</v>
      </c>
    </row>
    <row r="93" ht="15" spans="1:12">
      <c r="A93" s="214"/>
      <c r="B93" s="216" t="s">
        <v>438</v>
      </c>
      <c r="C93" s="209" t="s">
        <v>439</v>
      </c>
      <c r="D93" s="210" t="s">
        <v>330</v>
      </c>
      <c r="E93" s="64">
        <v>2092</v>
      </c>
      <c r="F93" s="65"/>
      <c r="G93" s="71">
        <f t="shared" si="3"/>
        <v>0</v>
      </c>
      <c r="H93" s="221"/>
      <c r="I93" s="74"/>
      <c r="J93" s="74"/>
      <c r="K93" s="73">
        <f t="shared" si="4"/>
        <v>0</v>
      </c>
      <c r="L93" s="73">
        <f t="shared" si="5"/>
        <v>0</v>
      </c>
    </row>
    <row r="94" ht="15" spans="1:12">
      <c r="A94" s="214"/>
      <c r="B94" s="216"/>
      <c r="C94" s="209" t="s">
        <v>440</v>
      </c>
      <c r="D94" s="210" t="s">
        <v>330</v>
      </c>
      <c r="E94" s="64">
        <v>1710</v>
      </c>
      <c r="F94" s="65"/>
      <c r="G94" s="71">
        <f t="shared" si="3"/>
        <v>0</v>
      </c>
      <c r="H94" s="221"/>
      <c r="I94" s="74"/>
      <c r="J94" s="74"/>
      <c r="K94" s="73">
        <f t="shared" si="4"/>
        <v>0</v>
      </c>
      <c r="L94" s="73">
        <f t="shared" si="5"/>
        <v>0</v>
      </c>
    </row>
    <row r="95" ht="15" spans="1:12">
      <c r="A95" s="214"/>
      <c r="B95" s="216" t="s">
        <v>441</v>
      </c>
      <c r="C95" s="209" t="s">
        <v>442</v>
      </c>
      <c r="D95" s="210" t="s">
        <v>330</v>
      </c>
      <c r="E95" s="64">
        <v>1455</v>
      </c>
      <c r="F95" s="65"/>
      <c r="G95" s="71">
        <f t="shared" si="3"/>
        <v>0</v>
      </c>
      <c r="H95" s="221"/>
      <c r="I95" s="74"/>
      <c r="J95" s="74"/>
      <c r="K95" s="73">
        <f t="shared" si="4"/>
        <v>0</v>
      </c>
      <c r="L95" s="73">
        <f t="shared" si="5"/>
        <v>0</v>
      </c>
    </row>
    <row r="96" ht="15" spans="1:12">
      <c r="A96" s="214"/>
      <c r="B96" s="216"/>
      <c r="C96" s="209" t="s">
        <v>443</v>
      </c>
      <c r="D96" s="210" t="s">
        <v>330</v>
      </c>
      <c r="E96" s="64">
        <v>1594</v>
      </c>
      <c r="F96" s="65"/>
      <c r="G96" s="71">
        <f t="shared" si="3"/>
        <v>0</v>
      </c>
      <c r="H96" s="221"/>
      <c r="I96" s="74"/>
      <c r="J96" s="74"/>
      <c r="K96" s="73">
        <f t="shared" si="4"/>
        <v>0</v>
      </c>
      <c r="L96" s="73">
        <f t="shared" si="5"/>
        <v>0</v>
      </c>
    </row>
    <row r="97" ht="15" spans="1:12">
      <c r="A97" s="214"/>
      <c r="B97" s="216"/>
      <c r="C97" s="209" t="s">
        <v>444</v>
      </c>
      <c r="D97" s="210" t="s">
        <v>330</v>
      </c>
      <c r="E97" s="64">
        <v>1140</v>
      </c>
      <c r="F97" s="65"/>
      <c r="G97" s="71">
        <f t="shared" si="3"/>
        <v>0</v>
      </c>
      <c r="H97" s="221"/>
      <c r="I97" s="74"/>
      <c r="J97" s="74"/>
      <c r="K97" s="73">
        <f t="shared" si="4"/>
        <v>0</v>
      </c>
      <c r="L97" s="73">
        <f t="shared" si="5"/>
        <v>0</v>
      </c>
    </row>
    <row r="98" ht="15" spans="1:12">
      <c r="A98" s="214"/>
      <c r="B98" s="216" t="s">
        <v>445</v>
      </c>
      <c r="C98" s="209" t="s">
        <v>446</v>
      </c>
      <c r="D98" s="210" t="s">
        <v>330</v>
      </c>
      <c r="E98" s="64">
        <v>1054</v>
      </c>
      <c r="F98" s="65"/>
      <c r="G98" s="71">
        <f t="shared" si="3"/>
        <v>0</v>
      </c>
      <c r="H98" s="221"/>
      <c r="I98" s="74"/>
      <c r="J98" s="74"/>
      <c r="K98" s="73">
        <f t="shared" si="4"/>
        <v>0</v>
      </c>
      <c r="L98" s="73">
        <f t="shared" si="5"/>
        <v>0</v>
      </c>
    </row>
    <row r="99" ht="15" spans="1:12">
      <c r="A99" s="214"/>
      <c r="B99" s="216" t="s">
        <v>447</v>
      </c>
      <c r="C99" s="209" t="s">
        <v>448</v>
      </c>
      <c r="D99" s="210" t="s">
        <v>330</v>
      </c>
      <c r="E99" s="64">
        <v>628</v>
      </c>
      <c r="F99" s="65"/>
      <c r="G99" s="71">
        <f t="shared" si="3"/>
        <v>0</v>
      </c>
      <c r="H99" s="221"/>
      <c r="I99" s="74"/>
      <c r="J99" s="74"/>
      <c r="K99" s="73">
        <f t="shared" si="4"/>
        <v>0</v>
      </c>
      <c r="L99" s="73">
        <f t="shared" si="5"/>
        <v>0</v>
      </c>
    </row>
    <row r="100" ht="15" spans="1:12">
      <c r="A100" s="214"/>
      <c r="B100" s="216" t="s">
        <v>449</v>
      </c>
      <c r="C100" s="209" t="s">
        <v>450</v>
      </c>
      <c r="D100" s="210" t="s">
        <v>330</v>
      </c>
      <c r="E100" s="64">
        <v>760</v>
      </c>
      <c r="F100" s="65"/>
      <c r="G100" s="71">
        <f t="shared" si="3"/>
        <v>0</v>
      </c>
      <c r="H100" s="221"/>
      <c r="I100" s="74"/>
      <c r="J100" s="74"/>
      <c r="K100" s="73">
        <f t="shared" si="4"/>
        <v>0</v>
      </c>
      <c r="L100" s="73">
        <f t="shared" si="5"/>
        <v>0</v>
      </c>
    </row>
    <row r="101" ht="15" spans="1:12">
      <c r="A101" s="214"/>
      <c r="B101" s="216" t="s">
        <v>451</v>
      </c>
      <c r="C101" s="209" t="s">
        <v>452</v>
      </c>
      <c r="D101" s="210" t="s">
        <v>330</v>
      </c>
      <c r="E101" s="64">
        <v>950</v>
      </c>
      <c r="F101" s="65"/>
      <c r="G101" s="71">
        <f t="shared" si="3"/>
        <v>0</v>
      </c>
      <c r="H101" s="221"/>
      <c r="I101" s="74"/>
      <c r="J101" s="74"/>
      <c r="K101" s="73">
        <f t="shared" si="4"/>
        <v>0</v>
      </c>
      <c r="L101" s="73">
        <f t="shared" si="5"/>
        <v>0</v>
      </c>
    </row>
    <row r="102" ht="15" spans="1:12">
      <c r="A102" s="214"/>
      <c r="B102" s="223"/>
      <c r="C102" s="209" t="s">
        <v>453</v>
      </c>
      <c r="D102" s="210" t="s">
        <v>330</v>
      </c>
      <c r="E102" s="64">
        <v>879</v>
      </c>
      <c r="F102" s="65"/>
      <c r="G102" s="71">
        <f t="shared" si="3"/>
        <v>0</v>
      </c>
      <c r="H102" s="221"/>
      <c r="I102" s="74"/>
      <c r="J102" s="74"/>
      <c r="K102" s="73">
        <f t="shared" si="4"/>
        <v>0</v>
      </c>
      <c r="L102" s="73">
        <f t="shared" si="5"/>
        <v>0</v>
      </c>
    </row>
    <row r="103" ht="15" spans="1:12">
      <c r="A103" s="214"/>
      <c r="B103" s="224" t="s">
        <v>454</v>
      </c>
      <c r="C103" s="212" t="s">
        <v>455</v>
      </c>
      <c r="D103" s="210" t="s">
        <v>330</v>
      </c>
      <c r="E103" s="64">
        <v>1520</v>
      </c>
      <c r="F103" s="65"/>
      <c r="G103" s="71">
        <f t="shared" si="3"/>
        <v>0</v>
      </c>
      <c r="H103" s="221"/>
      <c r="I103" s="74"/>
      <c r="J103" s="74"/>
      <c r="K103" s="73">
        <f t="shared" si="4"/>
        <v>0</v>
      </c>
      <c r="L103" s="73">
        <f t="shared" si="5"/>
        <v>0</v>
      </c>
    </row>
    <row r="104" ht="15" spans="1:12">
      <c r="A104" s="214"/>
      <c r="B104" s="224" t="s">
        <v>456</v>
      </c>
      <c r="C104" s="212" t="s">
        <v>457</v>
      </c>
      <c r="D104" s="210" t="s">
        <v>330</v>
      </c>
      <c r="E104" s="64">
        <v>4750</v>
      </c>
      <c r="F104" s="65"/>
      <c r="G104" s="71">
        <f t="shared" si="3"/>
        <v>0</v>
      </c>
      <c r="H104" s="221"/>
      <c r="I104" s="74"/>
      <c r="J104" s="74"/>
      <c r="K104" s="73">
        <f t="shared" si="4"/>
        <v>0</v>
      </c>
      <c r="L104" s="73">
        <f t="shared" si="5"/>
        <v>0</v>
      </c>
    </row>
    <row r="105" ht="15" spans="1:12">
      <c r="A105" s="214"/>
      <c r="B105" s="224" t="s">
        <v>458</v>
      </c>
      <c r="C105" s="212" t="s">
        <v>459</v>
      </c>
      <c r="D105" s="210" t="s">
        <v>330</v>
      </c>
      <c r="E105" s="64">
        <v>1900</v>
      </c>
      <c r="F105" s="65"/>
      <c r="G105" s="71">
        <f t="shared" si="3"/>
        <v>0</v>
      </c>
      <c r="H105" s="221"/>
      <c r="I105" s="74"/>
      <c r="J105" s="74"/>
      <c r="K105" s="73">
        <f t="shared" si="4"/>
        <v>0</v>
      </c>
      <c r="L105" s="73">
        <f t="shared" si="5"/>
        <v>0</v>
      </c>
    </row>
    <row r="106" ht="15" spans="1:12">
      <c r="A106" s="214"/>
      <c r="B106" s="225" t="s">
        <v>460</v>
      </c>
      <c r="C106" s="212" t="s">
        <v>461</v>
      </c>
      <c r="D106" s="210" t="s">
        <v>330</v>
      </c>
      <c r="E106" s="64">
        <v>380</v>
      </c>
      <c r="F106" s="65"/>
      <c r="G106" s="71">
        <f t="shared" si="3"/>
        <v>0</v>
      </c>
      <c r="H106" s="221"/>
      <c r="I106" s="74"/>
      <c r="J106" s="74"/>
      <c r="K106" s="73">
        <f t="shared" si="4"/>
        <v>0</v>
      </c>
      <c r="L106" s="73">
        <f t="shared" si="5"/>
        <v>0</v>
      </c>
    </row>
    <row r="107" ht="15" spans="1:12">
      <c r="A107" s="214"/>
      <c r="B107" s="225" t="s">
        <v>462</v>
      </c>
      <c r="C107" s="212" t="s">
        <v>463</v>
      </c>
      <c r="D107" s="210" t="s">
        <v>330</v>
      </c>
      <c r="E107" s="64">
        <v>1786</v>
      </c>
      <c r="F107" s="65"/>
      <c r="G107" s="71">
        <f t="shared" si="3"/>
        <v>0</v>
      </c>
      <c r="H107" s="221"/>
      <c r="I107" s="74"/>
      <c r="J107" s="74"/>
      <c r="K107" s="73">
        <f t="shared" si="4"/>
        <v>0</v>
      </c>
      <c r="L107" s="73">
        <f t="shared" si="5"/>
        <v>0</v>
      </c>
    </row>
    <row r="108" ht="15" spans="1:12">
      <c r="A108" s="214"/>
      <c r="B108" s="224" t="s">
        <v>464</v>
      </c>
      <c r="C108" s="212" t="s">
        <v>465</v>
      </c>
      <c r="D108" s="210" t="s">
        <v>330</v>
      </c>
      <c r="E108" s="64">
        <v>1686</v>
      </c>
      <c r="F108" s="65"/>
      <c r="G108" s="71">
        <f t="shared" si="3"/>
        <v>0</v>
      </c>
      <c r="H108" s="221"/>
      <c r="I108" s="74"/>
      <c r="J108" s="74"/>
      <c r="K108" s="73">
        <f t="shared" si="4"/>
        <v>0</v>
      </c>
      <c r="L108" s="73">
        <f t="shared" si="5"/>
        <v>0</v>
      </c>
    </row>
    <row r="109" ht="15" spans="1:12">
      <c r="A109" s="214"/>
      <c r="B109" s="225" t="s">
        <v>466</v>
      </c>
      <c r="C109" s="212" t="s">
        <v>467</v>
      </c>
      <c r="D109" s="210" t="s">
        <v>330</v>
      </c>
      <c r="E109" s="64">
        <v>950</v>
      </c>
      <c r="F109" s="65"/>
      <c r="G109" s="71">
        <f t="shared" si="3"/>
        <v>0</v>
      </c>
      <c r="H109" s="221"/>
      <c r="I109" s="74"/>
      <c r="J109" s="74"/>
      <c r="K109" s="73">
        <f t="shared" si="4"/>
        <v>0</v>
      </c>
      <c r="L109" s="73">
        <f t="shared" si="5"/>
        <v>0</v>
      </c>
    </row>
    <row r="110" ht="15" spans="1:12">
      <c r="A110" s="214"/>
      <c r="B110" s="225" t="s">
        <v>468</v>
      </c>
      <c r="C110" s="212" t="s">
        <v>469</v>
      </c>
      <c r="D110" s="210" t="s">
        <v>330</v>
      </c>
      <c r="E110" s="64">
        <v>4750</v>
      </c>
      <c r="F110" s="65"/>
      <c r="G110" s="71">
        <f t="shared" si="3"/>
        <v>0</v>
      </c>
      <c r="H110" s="221"/>
      <c r="I110" s="74"/>
      <c r="J110" s="74"/>
      <c r="K110" s="73">
        <f t="shared" si="4"/>
        <v>0</v>
      </c>
      <c r="L110" s="73">
        <f t="shared" si="5"/>
        <v>0</v>
      </c>
    </row>
    <row r="111" ht="15" spans="1:12">
      <c r="A111" s="214"/>
      <c r="B111" s="225" t="s">
        <v>470</v>
      </c>
      <c r="C111" s="212"/>
      <c r="D111" s="210" t="s">
        <v>330</v>
      </c>
      <c r="E111" s="64">
        <v>285</v>
      </c>
      <c r="F111" s="65"/>
      <c r="G111" s="71">
        <f t="shared" si="3"/>
        <v>0</v>
      </c>
      <c r="H111" s="221"/>
      <c r="I111" s="74"/>
      <c r="J111" s="74"/>
      <c r="K111" s="73">
        <f t="shared" si="4"/>
        <v>0</v>
      </c>
      <c r="L111" s="73">
        <f t="shared" si="5"/>
        <v>0</v>
      </c>
    </row>
    <row r="112" ht="15" spans="1:12">
      <c r="A112" s="214"/>
      <c r="B112" s="225" t="s">
        <v>471</v>
      </c>
      <c r="C112" s="209" t="s">
        <v>472</v>
      </c>
      <c r="D112" s="210" t="s">
        <v>330</v>
      </c>
      <c r="E112" s="64">
        <v>171</v>
      </c>
      <c r="F112" s="65"/>
      <c r="G112" s="71">
        <f t="shared" si="3"/>
        <v>0</v>
      </c>
      <c r="H112" s="221"/>
      <c r="I112" s="74"/>
      <c r="J112" s="74"/>
      <c r="K112" s="73">
        <f t="shared" si="4"/>
        <v>0</v>
      </c>
      <c r="L112" s="73">
        <f t="shared" si="5"/>
        <v>0</v>
      </c>
    </row>
    <row r="113" ht="15" spans="1:12">
      <c r="A113" s="214"/>
      <c r="B113" s="225"/>
      <c r="C113" s="212" t="s">
        <v>473</v>
      </c>
      <c r="D113" s="210" t="s">
        <v>330</v>
      </c>
      <c r="E113" s="64">
        <v>171</v>
      </c>
      <c r="F113" s="65"/>
      <c r="G113" s="71">
        <f t="shared" si="3"/>
        <v>0</v>
      </c>
      <c r="H113" s="221"/>
      <c r="I113" s="74"/>
      <c r="J113" s="74"/>
      <c r="K113" s="73">
        <f t="shared" si="4"/>
        <v>0</v>
      </c>
      <c r="L113" s="73">
        <f t="shared" si="5"/>
        <v>0</v>
      </c>
    </row>
    <row r="114" ht="15" spans="1:12">
      <c r="A114" s="214"/>
      <c r="B114" s="225"/>
      <c r="C114" s="212" t="s">
        <v>474</v>
      </c>
      <c r="D114" s="210" t="s">
        <v>330</v>
      </c>
      <c r="E114" s="64">
        <v>228</v>
      </c>
      <c r="F114" s="65"/>
      <c r="G114" s="71">
        <f t="shared" si="3"/>
        <v>0</v>
      </c>
      <c r="H114" s="221"/>
      <c r="I114" s="74"/>
      <c r="J114" s="74"/>
      <c r="K114" s="73">
        <f t="shared" si="4"/>
        <v>0</v>
      </c>
      <c r="L114" s="73">
        <f t="shared" si="5"/>
        <v>0</v>
      </c>
    </row>
    <row r="115" ht="15" spans="1:12">
      <c r="A115" s="214"/>
      <c r="B115" s="224" t="s">
        <v>475</v>
      </c>
      <c r="C115" s="212" t="s">
        <v>476</v>
      </c>
      <c r="D115" s="210" t="s">
        <v>330</v>
      </c>
      <c r="E115" s="64">
        <v>1931</v>
      </c>
      <c r="F115" s="65"/>
      <c r="G115" s="71">
        <f t="shared" si="3"/>
        <v>0</v>
      </c>
      <c r="H115" s="221"/>
      <c r="I115" s="74"/>
      <c r="J115" s="74"/>
      <c r="K115" s="73">
        <f t="shared" si="4"/>
        <v>0</v>
      </c>
      <c r="L115" s="73">
        <f t="shared" si="5"/>
        <v>0</v>
      </c>
    </row>
    <row r="116" ht="29" spans="1:12">
      <c r="A116" s="214"/>
      <c r="B116" s="225"/>
      <c r="C116" s="212" t="s">
        <v>477</v>
      </c>
      <c r="D116" s="210" t="s">
        <v>330</v>
      </c>
      <c r="E116" s="64">
        <v>1667</v>
      </c>
      <c r="F116" s="65"/>
      <c r="G116" s="71">
        <f t="shared" si="3"/>
        <v>0</v>
      </c>
      <c r="H116" s="221"/>
      <c r="I116" s="74"/>
      <c r="J116" s="74"/>
      <c r="K116" s="73">
        <f t="shared" si="4"/>
        <v>0</v>
      </c>
      <c r="L116" s="73">
        <f t="shared" si="5"/>
        <v>0</v>
      </c>
    </row>
    <row r="117" ht="15" spans="1:12">
      <c r="A117" s="214"/>
      <c r="B117" s="225"/>
      <c r="C117" s="212" t="s">
        <v>478</v>
      </c>
      <c r="D117" s="210" t="s">
        <v>330</v>
      </c>
      <c r="E117" s="64">
        <v>4750</v>
      </c>
      <c r="F117" s="65"/>
      <c r="G117" s="71">
        <f t="shared" si="3"/>
        <v>0</v>
      </c>
      <c r="H117" s="221"/>
      <c r="I117" s="74"/>
      <c r="J117" s="74"/>
      <c r="K117" s="73">
        <f t="shared" si="4"/>
        <v>0</v>
      </c>
      <c r="L117" s="73">
        <f t="shared" si="5"/>
        <v>0</v>
      </c>
    </row>
    <row r="118" ht="29" spans="1:12">
      <c r="A118" s="214"/>
      <c r="B118" s="225"/>
      <c r="C118" s="212" t="s">
        <v>479</v>
      </c>
      <c r="D118" s="210" t="s">
        <v>330</v>
      </c>
      <c r="E118" s="64">
        <v>2982</v>
      </c>
      <c r="F118" s="65"/>
      <c r="G118" s="71">
        <f t="shared" si="3"/>
        <v>0</v>
      </c>
      <c r="H118" s="221"/>
      <c r="I118" s="74"/>
      <c r="J118" s="74"/>
      <c r="K118" s="73">
        <f t="shared" si="4"/>
        <v>0</v>
      </c>
      <c r="L118" s="73">
        <f t="shared" si="5"/>
        <v>0</v>
      </c>
    </row>
    <row r="119" ht="15" spans="1:12">
      <c r="A119" s="214"/>
      <c r="B119" s="226" t="s">
        <v>480</v>
      </c>
      <c r="C119" s="212"/>
      <c r="D119" s="210" t="s">
        <v>330</v>
      </c>
      <c r="E119" s="64">
        <v>263</v>
      </c>
      <c r="F119" s="65"/>
      <c r="G119" s="71">
        <f t="shared" si="3"/>
        <v>0</v>
      </c>
      <c r="H119" s="221"/>
      <c r="I119" s="74"/>
      <c r="J119" s="74"/>
      <c r="K119" s="73">
        <f t="shared" si="4"/>
        <v>0</v>
      </c>
      <c r="L119" s="73">
        <f t="shared" si="5"/>
        <v>0</v>
      </c>
    </row>
    <row r="120" ht="15" spans="1:12">
      <c r="A120" s="214"/>
      <c r="B120" s="226" t="s">
        <v>481</v>
      </c>
      <c r="C120" s="212"/>
      <c r="D120" s="210" t="s">
        <v>330</v>
      </c>
      <c r="E120" s="64">
        <v>266</v>
      </c>
      <c r="F120" s="65"/>
      <c r="G120" s="71">
        <f t="shared" si="3"/>
        <v>0</v>
      </c>
      <c r="H120" s="221"/>
      <c r="I120" s="74"/>
      <c r="J120" s="74"/>
      <c r="K120" s="73">
        <f t="shared" si="4"/>
        <v>0</v>
      </c>
      <c r="L120" s="73">
        <f t="shared" si="5"/>
        <v>0</v>
      </c>
    </row>
    <row r="121" ht="15" spans="1:12">
      <c r="A121" s="214"/>
      <c r="B121" s="226" t="s">
        <v>482</v>
      </c>
      <c r="C121" s="212"/>
      <c r="D121" s="210" t="s">
        <v>330</v>
      </c>
      <c r="E121" s="64">
        <v>190</v>
      </c>
      <c r="F121" s="65"/>
      <c r="G121" s="71">
        <f t="shared" si="3"/>
        <v>0</v>
      </c>
      <c r="H121" s="221"/>
      <c r="I121" s="74"/>
      <c r="J121" s="74"/>
      <c r="K121" s="73">
        <f t="shared" si="4"/>
        <v>0</v>
      </c>
      <c r="L121" s="73">
        <f t="shared" si="5"/>
        <v>0</v>
      </c>
    </row>
    <row r="122" ht="15" spans="1:12">
      <c r="A122" s="214"/>
      <c r="B122" s="224" t="s">
        <v>483</v>
      </c>
      <c r="C122" s="212" t="s">
        <v>484</v>
      </c>
      <c r="D122" s="210" t="s">
        <v>330</v>
      </c>
      <c r="E122" s="64">
        <v>3325</v>
      </c>
      <c r="F122" s="65"/>
      <c r="G122" s="71">
        <f t="shared" si="3"/>
        <v>0</v>
      </c>
      <c r="H122" s="221"/>
      <c r="I122" s="74"/>
      <c r="J122" s="74"/>
      <c r="K122" s="73">
        <f t="shared" si="4"/>
        <v>0</v>
      </c>
      <c r="L122" s="73">
        <f t="shared" si="5"/>
        <v>0</v>
      </c>
    </row>
    <row r="123" ht="15" spans="1:12">
      <c r="A123" s="214"/>
      <c r="B123" s="224"/>
      <c r="C123" s="212" t="s">
        <v>485</v>
      </c>
      <c r="D123" s="210" t="s">
        <v>330</v>
      </c>
      <c r="E123" s="64">
        <v>1235</v>
      </c>
      <c r="F123" s="65"/>
      <c r="G123" s="71">
        <f t="shared" si="3"/>
        <v>0</v>
      </c>
      <c r="H123" s="221"/>
      <c r="I123" s="74"/>
      <c r="J123" s="74"/>
      <c r="K123" s="73">
        <f t="shared" si="4"/>
        <v>0</v>
      </c>
      <c r="L123" s="73">
        <f t="shared" si="5"/>
        <v>0</v>
      </c>
    </row>
    <row r="124" ht="29" spans="1:12">
      <c r="A124" s="214"/>
      <c r="B124" s="224"/>
      <c r="C124" s="212" t="s">
        <v>486</v>
      </c>
      <c r="D124" s="210" t="s">
        <v>330</v>
      </c>
      <c r="E124" s="64">
        <v>4623</v>
      </c>
      <c r="F124" s="65"/>
      <c r="G124" s="71">
        <f t="shared" si="3"/>
        <v>0</v>
      </c>
      <c r="H124" s="221"/>
      <c r="I124" s="74"/>
      <c r="J124" s="74"/>
      <c r="K124" s="73">
        <f t="shared" si="4"/>
        <v>0</v>
      </c>
      <c r="L124" s="73">
        <f t="shared" si="5"/>
        <v>0</v>
      </c>
    </row>
    <row r="125" ht="15" spans="1:12">
      <c r="A125" s="214"/>
      <c r="B125" s="227" t="s">
        <v>487</v>
      </c>
      <c r="C125" s="212" t="s">
        <v>488</v>
      </c>
      <c r="D125" s="210" t="s">
        <v>330</v>
      </c>
      <c r="E125" s="64">
        <v>5700</v>
      </c>
      <c r="F125" s="65"/>
      <c r="G125" s="71">
        <f t="shared" si="3"/>
        <v>0</v>
      </c>
      <c r="H125" s="221"/>
      <c r="I125" s="74"/>
      <c r="J125" s="74"/>
      <c r="K125" s="73">
        <f t="shared" si="4"/>
        <v>0</v>
      </c>
      <c r="L125" s="73">
        <f t="shared" si="5"/>
        <v>0</v>
      </c>
    </row>
    <row r="126" ht="15" spans="1:12">
      <c r="A126" s="214"/>
      <c r="B126" s="226"/>
      <c r="C126" s="212" t="s">
        <v>489</v>
      </c>
      <c r="D126" s="210" t="s">
        <v>330</v>
      </c>
      <c r="E126" s="64">
        <v>4750</v>
      </c>
      <c r="F126" s="65"/>
      <c r="G126" s="71">
        <f t="shared" si="3"/>
        <v>0</v>
      </c>
      <c r="H126" s="221"/>
      <c r="I126" s="74"/>
      <c r="J126" s="74"/>
      <c r="K126" s="73">
        <f t="shared" si="4"/>
        <v>0</v>
      </c>
      <c r="L126" s="73">
        <f t="shared" si="5"/>
        <v>0</v>
      </c>
    </row>
    <row r="127" ht="15" spans="1:12">
      <c r="A127" s="214"/>
      <c r="B127" s="226" t="s">
        <v>490</v>
      </c>
      <c r="C127" s="212" t="s">
        <v>491</v>
      </c>
      <c r="D127" s="210" t="s">
        <v>330</v>
      </c>
      <c r="E127" s="64">
        <v>2850</v>
      </c>
      <c r="F127" s="65"/>
      <c r="G127" s="71">
        <f t="shared" si="3"/>
        <v>0</v>
      </c>
      <c r="H127" s="221"/>
      <c r="I127" s="74"/>
      <c r="J127" s="74"/>
      <c r="K127" s="73">
        <f t="shared" si="4"/>
        <v>0</v>
      </c>
      <c r="L127" s="73">
        <f t="shared" si="5"/>
        <v>0</v>
      </c>
    </row>
    <row r="128" ht="15" spans="1:12">
      <c r="A128" s="214"/>
      <c r="B128" s="225" t="s">
        <v>492</v>
      </c>
      <c r="C128" s="212"/>
      <c r="D128" s="210" t="s">
        <v>330</v>
      </c>
      <c r="E128" s="64">
        <v>8221</v>
      </c>
      <c r="F128" s="65"/>
      <c r="G128" s="71">
        <f t="shared" si="3"/>
        <v>0</v>
      </c>
      <c r="H128" s="221"/>
      <c r="I128" s="74"/>
      <c r="J128" s="74"/>
      <c r="K128" s="73">
        <f t="shared" si="4"/>
        <v>0</v>
      </c>
      <c r="L128" s="73">
        <f t="shared" si="5"/>
        <v>0</v>
      </c>
    </row>
    <row r="129" ht="15" spans="1:12">
      <c r="A129" s="214"/>
      <c r="B129" s="225" t="s">
        <v>493</v>
      </c>
      <c r="C129" s="212"/>
      <c r="D129" s="210" t="s">
        <v>330</v>
      </c>
      <c r="E129" s="64">
        <v>35874</v>
      </c>
      <c r="F129" s="65"/>
      <c r="G129" s="71">
        <f t="shared" si="3"/>
        <v>0</v>
      </c>
      <c r="H129" s="221"/>
      <c r="I129" s="74"/>
      <c r="J129" s="74"/>
      <c r="K129" s="73">
        <f t="shared" si="4"/>
        <v>0</v>
      </c>
      <c r="L129" s="73">
        <f t="shared" si="5"/>
        <v>0</v>
      </c>
    </row>
    <row r="130" ht="15" spans="1:12">
      <c r="A130" s="214"/>
      <c r="B130" s="225" t="s">
        <v>494</v>
      </c>
      <c r="C130" s="212"/>
      <c r="D130" s="210" t="s">
        <v>330</v>
      </c>
      <c r="E130" s="64">
        <v>82583</v>
      </c>
      <c r="F130" s="65"/>
      <c r="G130" s="71">
        <f t="shared" si="3"/>
        <v>0</v>
      </c>
      <c r="H130" s="221"/>
      <c r="I130" s="74"/>
      <c r="J130" s="74"/>
      <c r="K130" s="73">
        <f t="shared" si="4"/>
        <v>0</v>
      </c>
      <c r="L130" s="73">
        <f t="shared" si="5"/>
        <v>0</v>
      </c>
    </row>
    <row r="131" ht="29" spans="1:12">
      <c r="A131" s="207" t="s">
        <v>495</v>
      </c>
      <c r="B131" s="208" t="s">
        <v>496</v>
      </c>
      <c r="C131" s="209" t="s">
        <v>497</v>
      </c>
      <c r="D131" s="210" t="s">
        <v>330</v>
      </c>
      <c r="E131" s="64">
        <v>3800</v>
      </c>
      <c r="F131" s="65"/>
      <c r="G131" s="71">
        <f t="shared" si="3"/>
        <v>0</v>
      </c>
      <c r="H131" s="221"/>
      <c r="I131" s="74"/>
      <c r="J131" s="74"/>
      <c r="K131" s="73">
        <f t="shared" si="4"/>
        <v>0</v>
      </c>
      <c r="L131" s="73">
        <f t="shared" si="5"/>
        <v>0</v>
      </c>
    </row>
    <row r="132" ht="15" spans="1:12">
      <c r="A132" s="207"/>
      <c r="B132" s="208" t="s">
        <v>498</v>
      </c>
      <c r="C132" s="209"/>
      <c r="D132" s="210" t="s">
        <v>330</v>
      </c>
      <c r="E132" s="64">
        <v>1836</v>
      </c>
      <c r="F132" s="65"/>
      <c r="G132" s="71">
        <f t="shared" si="3"/>
        <v>0</v>
      </c>
      <c r="H132" s="221"/>
      <c r="I132" s="74"/>
      <c r="J132" s="74"/>
      <c r="K132" s="73">
        <f t="shared" si="4"/>
        <v>0</v>
      </c>
      <c r="L132" s="73">
        <f t="shared" si="5"/>
        <v>0</v>
      </c>
    </row>
    <row r="133" ht="15" spans="1:12">
      <c r="A133" s="228" t="s">
        <v>499</v>
      </c>
      <c r="B133" s="208" t="s">
        <v>500</v>
      </c>
      <c r="C133" s="209" t="s">
        <v>501</v>
      </c>
      <c r="D133" s="210" t="s">
        <v>330</v>
      </c>
      <c r="E133" s="64">
        <v>760</v>
      </c>
      <c r="F133" s="65"/>
      <c r="G133" s="71">
        <f t="shared" si="3"/>
        <v>0</v>
      </c>
      <c r="H133" s="221"/>
      <c r="I133" s="74"/>
      <c r="J133" s="74"/>
      <c r="K133" s="73">
        <f t="shared" si="4"/>
        <v>0</v>
      </c>
      <c r="L133" s="73">
        <f t="shared" si="5"/>
        <v>0</v>
      </c>
    </row>
    <row r="134" ht="15" spans="1:12">
      <c r="A134" s="228"/>
      <c r="B134" s="208" t="s">
        <v>502</v>
      </c>
      <c r="C134" s="209"/>
      <c r="D134" s="210" t="s">
        <v>330</v>
      </c>
      <c r="E134" s="64">
        <v>570</v>
      </c>
      <c r="F134" s="65"/>
      <c r="G134" s="71">
        <f t="shared" si="3"/>
        <v>0</v>
      </c>
      <c r="H134" s="221"/>
      <c r="I134" s="74"/>
      <c r="J134" s="74"/>
      <c r="K134" s="73">
        <f t="shared" si="4"/>
        <v>0</v>
      </c>
      <c r="L134" s="73">
        <f t="shared" si="5"/>
        <v>0</v>
      </c>
    </row>
    <row r="135" ht="15" spans="1:12">
      <c r="A135" s="228"/>
      <c r="B135" s="208" t="s">
        <v>503</v>
      </c>
      <c r="C135" s="209"/>
      <c r="D135" s="210" t="s">
        <v>330</v>
      </c>
      <c r="E135" s="64">
        <v>440.38</v>
      </c>
      <c r="F135" s="65"/>
      <c r="G135" s="71">
        <f t="shared" ref="G135:G198" si="6">E135*F135</f>
        <v>0</v>
      </c>
      <c r="H135" s="221"/>
      <c r="I135" s="74"/>
      <c r="J135" s="74"/>
      <c r="K135" s="73">
        <f t="shared" ref="K135:K198" si="7">G135*I135</f>
        <v>0</v>
      </c>
      <c r="L135" s="73">
        <f t="shared" ref="L135:L198" si="8">J135*G135</f>
        <v>0</v>
      </c>
    </row>
    <row r="136" ht="15" spans="1:12">
      <c r="A136" s="228"/>
      <c r="B136" s="208" t="s">
        <v>504</v>
      </c>
      <c r="C136" s="209"/>
      <c r="D136" s="210" t="s">
        <v>330</v>
      </c>
      <c r="E136" s="64">
        <v>180</v>
      </c>
      <c r="F136" s="65"/>
      <c r="G136" s="71">
        <f t="shared" si="6"/>
        <v>0</v>
      </c>
      <c r="H136" s="221"/>
      <c r="I136" s="74"/>
      <c r="J136" s="74"/>
      <c r="K136" s="73">
        <f t="shared" si="7"/>
        <v>0</v>
      </c>
      <c r="L136" s="73">
        <f t="shared" si="8"/>
        <v>0</v>
      </c>
    </row>
    <row r="137" ht="18" spans="1:12">
      <c r="A137" s="175" t="s">
        <v>505</v>
      </c>
      <c r="B137" s="76"/>
      <c r="C137" s="76"/>
      <c r="D137" s="76"/>
      <c r="E137" s="76"/>
      <c r="F137" s="76"/>
      <c r="G137" s="97"/>
      <c r="H137" s="221"/>
      <c r="I137" s="74"/>
      <c r="J137" s="74"/>
      <c r="K137" s="73">
        <f t="shared" si="7"/>
        <v>0</v>
      </c>
      <c r="L137" s="73">
        <f t="shared" si="8"/>
        <v>0</v>
      </c>
    </row>
    <row r="138" ht="15" spans="1:12">
      <c r="A138" s="207" t="s">
        <v>506</v>
      </c>
      <c r="B138" s="208" t="s">
        <v>507</v>
      </c>
      <c r="C138" s="229" t="s">
        <v>508</v>
      </c>
      <c r="D138" s="210" t="s">
        <v>330</v>
      </c>
      <c r="E138" s="64">
        <v>1425</v>
      </c>
      <c r="F138" s="65"/>
      <c r="G138" s="71">
        <f t="shared" si="6"/>
        <v>0</v>
      </c>
      <c r="H138" s="221"/>
      <c r="I138" s="74"/>
      <c r="J138" s="74"/>
      <c r="K138" s="73">
        <f t="shared" si="7"/>
        <v>0</v>
      </c>
      <c r="L138" s="73">
        <f t="shared" si="8"/>
        <v>0</v>
      </c>
    </row>
    <row r="139" ht="15" spans="1:12">
      <c r="A139" s="207"/>
      <c r="B139" s="208" t="s">
        <v>509</v>
      </c>
      <c r="C139" s="229" t="s">
        <v>510</v>
      </c>
      <c r="D139" s="210" t="s">
        <v>330</v>
      </c>
      <c r="E139" s="64">
        <v>880</v>
      </c>
      <c r="F139" s="65"/>
      <c r="G139" s="71">
        <f t="shared" si="6"/>
        <v>0</v>
      </c>
      <c r="H139" s="221"/>
      <c r="I139" s="74"/>
      <c r="J139" s="74"/>
      <c r="K139" s="73">
        <f t="shared" si="7"/>
        <v>0</v>
      </c>
      <c r="L139" s="73">
        <f t="shared" si="8"/>
        <v>0</v>
      </c>
    </row>
    <row r="140" ht="15" spans="1:12">
      <c r="A140" s="207"/>
      <c r="B140" s="208"/>
      <c r="C140" s="229" t="s">
        <v>511</v>
      </c>
      <c r="D140" s="210" t="s">
        <v>330</v>
      </c>
      <c r="E140" s="64">
        <v>760</v>
      </c>
      <c r="F140" s="65"/>
      <c r="G140" s="71">
        <f t="shared" si="6"/>
        <v>0</v>
      </c>
      <c r="H140" s="221"/>
      <c r="I140" s="74"/>
      <c r="J140" s="74"/>
      <c r="K140" s="73">
        <f t="shared" si="7"/>
        <v>0</v>
      </c>
      <c r="L140" s="73">
        <f t="shared" si="8"/>
        <v>0</v>
      </c>
    </row>
    <row r="141" ht="15" spans="1:12">
      <c r="A141" s="207"/>
      <c r="B141" s="208"/>
      <c r="C141" s="229" t="s">
        <v>512</v>
      </c>
      <c r="D141" s="210" t="s">
        <v>330</v>
      </c>
      <c r="E141" s="64">
        <v>570</v>
      </c>
      <c r="F141" s="65"/>
      <c r="G141" s="71">
        <f t="shared" si="6"/>
        <v>0</v>
      </c>
      <c r="H141" s="221"/>
      <c r="I141" s="74"/>
      <c r="J141" s="74"/>
      <c r="K141" s="73">
        <f t="shared" si="7"/>
        <v>0</v>
      </c>
      <c r="L141" s="73">
        <f t="shared" si="8"/>
        <v>0</v>
      </c>
    </row>
    <row r="142" ht="15" spans="1:12">
      <c r="A142" s="207"/>
      <c r="B142" s="208"/>
      <c r="C142" s="229" t="s">
        <v>513</v>
      </c>
      <c r="D142" s="210" t="s">
        <v>330</v>
      </c>
      <c r="E142" s="64">
        <v>1969</v>
      </c>
      <c r="F142" s="65"/>
      <c r="G142" s="71">
        <f t="shared" si="6"/>
        <v>0</v>
      </c>
      <c r="H142" s="221"/>
      <c r="I142" s="74"/>
      <c r="J142" s="74"/>
      <c r="K142" s="73">
        <f t="shared" si="7"/>
        <v>0</v>
      </c>
      <c r="L142" s="73">
        <f t="shared" si="8"/>
        <v>0</v>
      </c>
    </row>
    <row r="143" ht="15" spans="1:12">
      <c r="A143" s="207"/>
      <c r="B143" s="208"/>
      <c r="C143" s="229" t="s">
        <v>514</v>
      </c>
      <c r="D143" s="210" t="s">
        <v>330</v>
      </c>
      <c r="E143" s="64">
        <v>1140</v>
      </c>
      <c r="F143" s="65"/>
      <c r="G143" s="71">
        <f t="shared" si="6"/>
        <v>0</v>
      </c>
      <c r="H143" s="221"/>
      <c r="I143" s="74"/>
      <c r="J143" s="74"/>
      <c r="K143" s="73">
        <f t="shared" si="7"/>
        <v>0</v>
      </c>
      <c r="L143" s="73">
        <f t="shared" si="8"/>
        <v>0</v>
      </c>
    </row>
    <row r="144" ht="15" spans="1:12">
      <c r="A144" s="207"/>
      <c r="B144" s="208"/>
      <c r="C144" s="229" t="s">
        <v>515</v>
      </c>
      <c r="D144" s="210" t="s">
        <v>330</v>
      </c>
      <c r="E144" s="64">
        <v>1140</v>
      </c>
      <c r="F144" s="65"/>
      <c r="G144" s="71">
        <f t="shared" si="6"/>
        <v>0</v>
      </c>
      <c r="H144" s="221"/>
      <c r="I144" s="74"/>
      <c r="J144" s="74"/>
      <c r="K144" s="73">
        <f t="shared" si="7"/>
        <v>0</v>
      </c>
      <c r="L144" s="73">
        <f t="shared" si="8"/>
        <v>0</v>
      </c>
    </row>
    <row r="145" ht="15" spans="1:12">
      <c r="A145" s="207"/>
      <c r="B145" s="208"/>
      <c r="C145" s="229" t="s">
        <v>516</v>
      </c>
      <c r="D145" s="210" t="s">
        <v>330</v>
      </c>
      <c r="E145" s="64">
        <v>706</v>
      </c>
      <c r="F145" s="65"/>
      <c r="G145" s="71">
        <f t="shared" si="6"/>
        <v>0</v>
      </c>
      <c r="H145" s="221"/>
      <c r="I145" s="74"/>
      <c r="J145" s="74"/>
      <c r="K145" s="73">
        <f t="shared" si="7"/>
        <v>0</v>
      </c>
      <c r="L145" s="73">
        <f t="shared" si="8"/>
        <v>0</v>
      </c>
    </row>
    <row r="146" ht="15" spans="1:12">
      <c r="A146" s="207"/>
      <c r="B146" s="208"/>
      <c r="C146" s="229" t="s">
        <v>517</v>
      </c>
      <c r="D146" s="210" t="s">
        <v>330</v>
      </c>
      <c r="E146" s="64">
        <v>711</v>
      </c>
      <c r="F146" s="65"/>
      <c r="G146" s="71">
        <f t="shared" si="6"/>
        <v>0</v>
      </c>
      <c r="H146" s="221"/>
      <c r="I146" s="74"/>
      <c r="J146" s="74"/>
      <c r="K146" s="73">
        <f t="shared" si="7"/>
        <v>0</v>
      </c>
      <c r="L146" s="73">
        <f t="shared" si="8"/>
        <v>0</v>
      </c>
    </row>
    <row r="147" ht="15" spans="1:12">
      <c r="A147" s="207"/>
      <c r="B147" s="208"/>
      <c r="C147" s="230" t="s">
        <v>518</v>
      </c>
      <c r="D147" s="210" t="s">
        <v>330</v>
      </c>
      <c r="E147" s="64">
        <v>950</v>
      </c>
      <c r="F147" s="65"/>
      <c r="G147" s="71">
        <f t="shared" si="6"/>
        <v>0</v>
      </c>
      <c r="H147" s="221"/>
      <c r="I147" s="74"/>
      <c r="J147" s="74"/>
      <c r="K147" s="73">
        <f t="shared" si="7"/>
        <v>0</v>
      </c>
      <c r="L147" s="73">
        <f t="shared" si="8"/>
        <v>0</v>
      </c>
    </row>
    <row r="148" ht="15" spans="1:12">
      <c r="A148" s="207"/>
      <c r="B148" s="208"/>
      <c r="C148" s="230" t="s">
        <v>519</v>
      </c>
      <c r="D148" s="210" t="s">
        <v>330</v>
      </c>
      <c r="E148" s="64">
        <v>950</v>
      </c>
      <c r="F148" s="65"/>
      <c r="G148" s="71">
        <f t="shared" si="6"/>
        <v>0</v>
      </c>
      <c r="H148" s="221"/>
      <c r="I148" s="74"/>
      <c r="J148" s="74"/>
      <c r="K148" s="73">
        <f t="shared" si="7"/>
        <v>0</v>
      </c>
      <c r="L148" s="73">
        <f t="shared" si="8"/>
        <v>0</v>
      </c>
    </row>
    <row r="149" ht="15" spans="1:12">
      <c r="A149" s="207"/>
      <c r="B149" s="208"/>
      <c r="C149" s="231" t="s">
        <v>520</v>
      </c>
      <c r="D149" s="210" t="s">
        <v>330</v>
      </c>
      <c r="E149" s="64">
        <v>1140</v>
      </c>
      <c r="F149" s="65"/>
      <c r="G149" s="71">
        <f t="shared" si="6"/>
        <v>0</v>
      </c>
      <c r="H149" s="221"/>
      <c r="I149" s="74"/>
      <c r="J149" s="74"/>
      <c r="K149" s="73">
        <f t="shared" si="7"/>
        <v>0</v>
      </c>
      <c r="L149" s="73">
        <f t="shared" si="8"/>
        <v>0</v>
      </c>
    </row>
    <row r="150" ht="15" spans="1:12">
      <c r="A150" s="207"/>
      <c r="B150" s="208"/>
      <c r="C150" s="229" t="s">
        <v>521</v>
      </c>
      <c r="D150" s="210" t="s">
        <v>330</v>
      </c>
      <c r="E150" s="64">
        <v>1007</v>
      </c>
      <c r="F150" s="65"/>
      <c r="G150" s="71">
        <f t="shared" si="6"/>
        <v>0</v>
      </c>
      <c r="H150" s="221"/>
      <c r="I150" s="74"/>
      <c r="J150" s="74"/>
      <c r="K150" s="73">
        <f t="shared" si="7"/>
        <v>0</v>
      </c>
      <c r="L150" s="73">
        <f t="shared" si="8"/>
        <v>0</v>
      </c>
    </row>
    <row r="151" ht="15" spans="1:12">
      <c r="A151" s="207"/>
      <c r="B151" s="208" t="s">
        <v>522</v>
      </c>
      <c r="C151" s="229" t="s">
        <v>523</v>
      </c>
      <c r="D151" s="210" t="s">
        <v>330</v>
      </c>
      <c r="E151" s="64">
        <v>1425</v>
      </c>
      <c r="F151" s="65"/>
      <c r="G151" s="71">
        <f t="shared" si="6"/>
        <v>0</v>
      </c>
      <c r="H151" s="221"/>
      <c r="I151" s="74"/>
      <c r="J151" s="74"/>
      <c r="K151" s="73">
        <f t="shared" si="7"/>
        <v>0</v>
      </c>
      <c r="L151" s="73">
        <f t="shared" si="8"/>
        <v>0</v>
      </c>
    </row>
    <row r="152" ht="15" spans="1:12">
      <c r="A152" s="207"/>
      <c r="B152" s="208"/>
      <c r="C152" s="229" t="s">
        <v>524</v>
      </c>
      <c r="D152" s="210" t="s">
        <v>330</v>
      </c>
      <c r="E152" s="64">
        <v>1426</v>
      </c>
      <c r="F152" s="65"/>
      <c r="G152" s="71">
        <f t="shared" si="6"/>
        <v>0</v>
      </c>
      <c r="H152" s="221"/>
      <c r="I152" s="74"/>
      <c r="J152" s="74"/>
      <c r="K152" s="73">
        <f t="shared" si="7"/>
        <v>0</v>
      </c>
      <c r="L152" s="73">
        <f t="shared" si="8"/>
        <v>0</v>
      </c>
    </row>
    <row r="153" ht="15" spans="1:12">
      <c r="A153" s="207"/>
      <c r="B153" s="208"/>
      <c r="C153" s="229" t="s">
        <v>525</v>
      </c>
      <c r="D153" s="210" t="s">
        <v>330</v>
      </c>
      <c r="E153" s="64">
        <v>1427</v>
      </c>
      <c r="F153" s="65"/>
      <c r="G153" s="71">
        <f t="shared" si="6"/>
        <v>0</v>
      </c>
      <c r="H153" s="221"/>
      <c r="I153" s="74"/>
      <c r="J153" s="74"/>
      <c r="K153" s="73">
        <f t="shared" si="7"/>
        <v>0</v>
      </c>
      <c r="L153" s="73">
        <f t="shared" si="8"/>
        <v>0</v>
      </c>
    </row>
    <row r="154" ht="15" spans="1:12">
      <c r="A154" s="207"/>
      <c r="B154" s="208" t="s">
        <v>526</v>
      </c>
      <c r="C154" s="229" t="s">
        <v>527</v>
      </c>
      <c r="D154" s="210" t="s">
        <v>330</v>
      </c>
      <c r="E154" s="64">
        <v>1428</v>
      </c>
      <c r="F154" s="65"/>
      <c r="G154" s="71">
        <f t="shared" si="6"/>
        <v>0</v>
      </c>
      <c r="H154" s="221"/>
      <c r="I154" s="74"/>
      <c r="J154" s="74"/>
      <c r="K154" s="73">
        <f t="shared" si="7"/>
        <v>0</v>
      </c>
      <c r="L154" s="73">
        <f t="shared" si="8"/>
        <v>0</v>
      </c>
    </row>
    <row r="155" ht="15" spans="1:12">
      <c r="A155" s="207"/>
      <c r="B155" s="208"/>
      <c r="C155" s="229" t="s">
        <v>528</v>
      </c>
      <c r="D155" s="210" t="s">
        <v>330</v>
      </c>
      <c r="E155" s="64">
        <v>1429</v>
      </c>
      <c r="F155" s="65"/>
      <c r="G155" s="71">
        <f t="shared" si="6"/>
        <v>0</v>
      </c>
      <c r="H155" s="221"/>
      <c r="I155" s="74"/>
      <c r="J155" s="74"/>
      <c r="K155" s="73">
        <f t="shared" si="7"/>
        <v>0</v>
      </c>
      <c r="L155" s="73">
        <f t="shared" si="8"/>
        <v>0</v>
      </c>
    </row>
    <row r="156" ht="15" spans="1:12">
      <c r="A156" s="207"/>
      <c r="B156" s="208"/>
      <c r="C156" s="230" t="s">
        <v>529</v>
      </c>
      <c r="D156" s="210" t="s">
        <v>330</v>
      </c>
      <c r="E156" s="64">
        <v>1430</v>
      </c>
      <c r="F156" s="65"/>
      <c r="G156" s="71">
        <f t="shared" si="6"/>
        <v>0</v>
      </c>
      <c r="H156" s="221"/>
      <c r="I156" s="74"/>
      <c r="J156" s="74"/>
      <c r="K156" s="73">
        <f t="shared" si="7"/>
        <v>0</v>
      </c>
      <c r="L156" s="73">
        <f t="shared" si="8"/>
        <v>0</v>
      </c>
    </row>
    <row r="157" ht="15" spans="1:12">
      <c r="A157" s="207"/>
      <c r="B157" s="208"/>
      <c r="C157" s="230" t="s">
        <v>530</v>
      </c>
      <c r="D157" s="210" t="s">
        <v>330</v>
      </c>
      <c r="E157" s="64">
        <v>1140</v>
      </c>
      <c r="F157" s="65"/>
      <c r="G157" s="71">
        <f t="shared" si="6"/>
        <v>0</v>
      </c>
      <c r="H157" s="221"/>
      <c r="I157" s="74"/>
      <c r="J157" s="74"/>
      <c r="K157" s="73">
        <f t="shared" si="7"/>
        <v>0</v>
      </c>
      <c r="L157" s="73">
        <f t="shared" si="8"/>
        <v>0</v>
      </c>
    </row>
    <row r="158" ht="15" spans="1:12">
      <c r="A158" s="207"/>
      <c r="B158" s="208" t="s">
        <v>531</v>
      </c>
      <c r="C158" s="208" t="s">
        <v>532</v>
      </c>
      <c r="D158" s="210" t="s">
        <v>330</v>
      </c>
      <c r="E158" s="64">
        <v>1140</v>
      </c>
      <c r="F158" s="65"/>
      <c r="G158" s="71">
        <f t="shared" si="6"/>
        <v>0</v>
      </c>
      <c r="H158" s="221"/>
      <c r="I158" s="74"/>
      <c r="J158" s="74"/>
      <c r="K158" s="73">
        <f t="shared" si="7"/>
        <v>0</v>
      </c>
      <c r="L158" s="73">
        <f t="shared" si="8"/>
        <v>0</v>
      </c>
    </row>
    <row r="159" ht="15" spans="1:12">
      <c r="A159" s="207"/>
      <c r="B159" s="208" t="s">
        <v>533</v>
      </c>
      <c r="C159" s="208" t="s">
        <v>534</v>
      </c>
      <c r="D159" s="210" t="s">
        <v>330</v>
      </c>
      <c r="E159" s="64">
        <v>950</v>
      </c>
      <c r="F159" s="65"/>
      <c r="G159" s="71">
        <f t="shared" si="6"/>
        <v>0</v>
      </c>
      <c r="H159" s="221"/>
      <c r="I159" s="74"/>
      <c r="J159" s="74"/>
      <c r="K159" s="73">
        <f t="shared" si="7"/>
        <v>0</v>
      </c>
      <c r="L159" s="73">
        <f t="shared" si="8"/>
        <v>0</v>
      </c>
    </row>
    <row r="160" ht="15" spans="1:12">
      <c r="A160" s="207"/>
      <c r="B160" s="208"/>
      <c r="C160" s="208" t="s">
        <v>535</v>
      </c>
      <c r="D160" s="210" t="s">
        <v>330</v>
      </c>
      <c r="E160" s="64">
        <v>950</v>
      </c>
      <c r="F160" s="65"/>
      <c r="G160" s="71">
        <f t="shared" si="6"/>
        <v>0</v>
      </c>
      <c r="H160" s="221"/>
      <c r="I160" s="74"/>
      <c r="J160" s="74"/>
      <c r="K160" s="73">
        <f t="shared" si="7"/>
        <v>0</v>
      </c>
      <c r="L160" s="73">
        <f t="shared" si="8"/>
        <v>0</v>
      </c>
    </row>
    <row r="161" ht="15" spans="1:12">
      <c r="A161" s="207"/>
      <c r="B161" s="208" t="s">
        <v>536</v>
      </c>
      <c r="C161" s="229" t="s">
        <v>537</v>
      </c>
      <c r="D161" s="210" t="s">
        <v>330</v>
      </c>
      <c r="E161" s="64">
        <v>950</v>
      </c>
      <c r="F161" s="65"/>
      <c r="G161" s="71">
        <f t="shared" si="6"/>
        <v>0</v>
      </c>
      <c r="H161" s="221"/>
      <c r="I161" s="74"/>
      <c r="J161" s="74"/>
      <c r="K161" s="73">
        <f t="shared" si="7"/>
        <v>0</v>
      </c>
      <c r="L161" s="73">
        <f t="shared" si="8"/>
        <v>0</v>
      </c>
    </row>
    <row r="162" ht="15" spans="1:12">
      <c r="A162" s="207"/>
      <c r="B162" s="232" t="s">
        <v>538</v>
      </c>
      <c r="C162" s="230" t="s">
        <v>539</v>
      </c>
      <c r="D162" s="210" t="s">
        <v>330</v>
      </c>
      <c r="E162" s="64">
        <v>1140</v>
      </c>
      <c r="F162" s="65"/>
      <c r="G162" s="71">
        <f t="shared" si="6"/>
        <v>0</v>
      </c>
      <c r="H162" s="221"/>
      <c r="I162" s="74"/>
      <c r="J162" s="74"/>
      <c r="K162" s="73">
        <f t="shared" si="7"/>
        <v>0</v>
      </c>
      <c r="L162" s="73">
        <f t="shared" si="8"/>
        <v>0</v>
      </c>
    </row>
    <row r="163" ht="15" spans="1:12">
      <c r="A163" s="207"/>
      <c r="B163" s="232" t="s">
        <v>540</v>
      </c>
      <c r="C163" s="230" t="s">
        <v>541</v>
      </c>
      <c r="D163" s="210" t="s">
        <v>330</v>
      </c>
      <c r="E163" s="64">
        <v>843</v>
      </c>
      <c r="F163" s="65"/>
      <c r="G163" s="71">
        <f t="shared" si="6"/>
        <v>0</v>
      </c>
      <c r="H163" s="221"/>
      <c r="I163" s="74"/>
      <c r="J163" s="74"/>
      <c r="K163" s="73">
        <f t="shared" si="7"/>
        <v>0</v>
      </c>
      <c r="L163" s="73">
        <f t="shared" si="8"/>
        <v>0</v>
      </c>
    </row>
    <row r="164" ht="15" spans="1:12">
      <c r="A164" s="207"/>
      <c r="B164" s="232"/>
      <c r="C164" s="231" t="s">
        <v>542</v>
      </c>
      <c r="D164" s="210" t="s">
        <v>330</v>
      </c>
      <c r="E164" s="64">
        <v>1425</v>
      </c>
      <c r="F164" s="65"/>
      <c r="G164" s="71">
        <f t="shared" si="6"/>
        <v>0</v>
      </c>
      <c r="H164" s="221"/>
      <c r="I164" s="74"/>
      <c r="J164" s="74"/>
      <c r="K164" s="73">
        <f t="shared" si="7"/>
        <v>0</v>
      </c>
      <c r="L164" s="73">
        <f t="shared" si="8"/>
        <v>0</v>
      </c>
    </row>
    <row r="165" ht="15" spans="1:12">
      <c r="A165" s="207"/>
      <c r="B165" s="208" t="s">
        <v>543</v>
      </c>
      <c r="C165" s="231" t="s">
        <v>544</v>
      </c>
      <c r="D165" s="210" t="s">
        <v>330</v>
      </c>
      <c r="E165" s="64">
        <v>1425</v>
      </c>
      <c r="F165" s="65"/>
      <c r="G165" s="71">
        <f t="shared" si="6"/>
        <v>0</v>
      </c>
      <c r="H165" s="221"/>
      <c r="I165" s="74"/>
      <c r="J165" s="74"/>
      <c r="K165" s="73">
        <f t="shared" si="7"/>
        <v>0</v>
      </c>
      <c r="L165" s="73">
        <f t="shared" si="8"/>
        <v>0</v>
      </c>
    </row>
    <row r="166" ht="15" spans="1:12">
      <c r="A166" s="207"/>
      <c r="B166" s="208" t="s">
        <v>545</v>
      </c>
      <c r="C166" s="229" t="s">
        <v>546</v>
      </c>
      <c r="D166" s="210" t="s">
        <v>330</v>
      </c>
      <c r="E166" s="64">
        <v>1425</v>
      </c>
      <c r="F166" s="65"/>
      <c r="G166" s="71">
        <f t="shared" si="6"/>
        <v>0</v>
      </c>
      <c r="H166" s="221"/>
      <c r="I166" s="74"/>
      <c r="J166" s="74"/>
      <c r="K166" s="73">
        <f t="shared" si="7"/>
        <v>0</v>
      </c>
      <c r="L166" s="73">
        <f t="shared" si="8"/>
        <v>0</v>
      </c>
    </row>
    <row r="167" ht="15" spans="1:12">
      <c r="A167" s="207"/>
      <c r="B167" s="208" t="s">
        <v>547</v>
      </c>
      <c r="C167" s="231" t="s">
        <v>548</v>
      </c>
      <c r="D167" s="210" t="s">
        <v>330</v>
      </c>
      <c r="E167" s="64">
        <v>669</v>
      </c>
      <c r="F167" s="65"/>
      <c r="G167" s="71">
        <f t="shared" si="6"/>
        <v>0</v>
      </c>
      <c r="H167" s="221"/>
      <c r="I167" s="74"/>
      <c r="J167" s="74"/>
      <c r="K167" s="73">
        <f t="shared" si="7"/>
        <v>0</v>
      </c>
      <c r="L167" s="73">
        <f t="shared" si="8"/>
        <v>0</v>
      </c>
    </row>
    <row r="168" ht="15" spans="1:12">
      <c r="A168" s="207"/>
      <c r="B168" s="208" t="s">
        <v>549</v>
      </c>
      <c r="C168" s="231" t="s">
        <v>550</v>
      </c>
      <c r="D168" s="210" t="s">
        <v>330</v>
      </c>
      <c r="E168" s="64">
        <v>478</v>
      </c>
      <c r="F168" s="65"/>
      <c r="G168" s="71">
        <f t="shared" si="6"/>
        <v>0</v>
      </c>
      <c r="H168" s="221"/>
      <c r="I168" s="74"/>
      <c r="J168" s="74"/>
      <c r="K168" s="73">
        <f t="shared" si="7"/>
        <v>0</v>
      </c>
      <c r="L168" s="73">
        <f t="shared" si="8"/>
        <v>0</v>
      </c>
    </row>
    <row r="169" ht="15" spans="1:12">
      <c r="A169" s="207" t="s">
        <v>551</v>
      </c>
      <c r="B169" s="232" t="s">
        <v>552</v>
      </c>
      <c r="C169" s="230" t="s">
        <v>553</v>
      </c>
      <c r="D169" s="210" t="s">
        <v>330</v>
      </c>
      <c r="E169" s="64">
        <v>380</v>
      </c>
      <c r="F169" s="65"/>
      <c r="G169" s="71">
        <f t="shared" si="6"/>
        <v>0</v>
      </c>
      <c r="H169" s="221"/>
      <c r="I169" s="74"/>
      <c r="J169" s="74"/>
      <c r="K169" s="73">
        <f t="shared" si="7"/>
        <v>0</v>
      </c>
      <c r="L169" s="73">
        <f t="shared" si="8"/>
        <v>0</v>
      </c>
    </row>
    <row r="170" ht="15" spans="1:12">
      <c r="A170" s="207"/>
      <c r="B170" s="232" t="s">
        <v>554</v>
      </c>
      <c r="C170" s="230" t="s">
        <v>555</v>
      </c>
      <c r="D170" s="210" t="s">
        <v>330</v>
      </c>
      <c r="E170" s="64">
        <v>1706</v>
      </c>
      <c r="F170" s="65"/>
      <c r="G170" s="71">
        <f t="shared" si="6"/>
        <v>0</v>
      </c>
      <c r="H170" s="221"/>
      <c r="I170" s="74"/>
      <c r="J170" s="74"/>
      <c r="K170" s="73">
        <f t="shared" si="7"/>
        <v>0</v>
      </c>
      <c r="L170" s="73">
        <f t="shared" si="8"/>
        <v>0</v>
      </c>
    </row>
    <row r="171" ht="15" spans="1:12">
      <c r="A171" s="207"/>
      <c r="B171" s="232"/>
      <c r="C171" s="230" t="s">
        <v>556</v>
      </c>
      <c r="D171" s="210" t="s">
        <v>330</v>
      </c>
      <c r="E171" s="64">
        <v>1564</v>
      </c>
      <c r="F171" s="65"/>
      <c r="G171" s="71">
        <f t="shared" si="6"/>
        <v>0</v>
      </c>
      <c r="H171" s="221"/>
      <c r="I171" s="74"/>
      <c r="J171" s="74"/>
      <c r="K171" s="73">
        <f t="shared" si="7"/>
        <v>0</v>
      </c>
      <c r="L171" s="73">
        <f t="shared" si="8"/>
        <v>0</v>
      </c>
    </row>
    <row r="172" ht="15" spans="1:12">
      <c r="A172" s="207"/>
      <c r="B172" s="232"/>
      <c r="C172" s="229" t="s">
        <v>557</v>
      </c>
      <c r="D172" s="210" t="s">
        <v>330</v>
      </c>
      <c r="E172" s="64">
        <v>2161</v>
      </c>
      <c r="F172" s="65"/>
      <c r="G172" s="71">
        <f t="shared" si="6"/>
        <v>0</v>
      </c>
      <c r="H172" s="221"/>
      <c r="I172" s="74"/>
      <c r="J172" s="74"/>
      <c r="K172" s="73">
        <f t="shared" si="7"/>
        <v>0</v>
      </c>
      <c r="L172" s="73">
        <f t="shared" si="8"/>
        <v>0</v>
      </c>
    </row>
    <row r="173" ht="15" spans="1:12">
      <c r="A173" s="207"/>
      <c r="B173" s="232"/>
      <c r="C173" s="229" t="s">
        <v>558</v>
      </c>
      <c r="D173" s="210" t="s">
        <v>330</v>
      </c>
      <c r="E173" s="64">
        <v>4334</v>
      </c>
      <c r="F173" s="65"/>
      <c r="G173" s="71">
        <f t="shared" si="6"/>
        <v>0</v>
      </c>
      <c r="H173" s="221"/>
      <c r="I173" s="74"/>
      <c r="J173" s="74"/>
      <c r="K173" s="73">
        <f t="shared" si="7"/>
        <v>0</v>
      </c>
      <c r="L173" s="73">
        <f t="shared" si="8"/>
        <v>0</v>
      </c>
    </row>
    <row r="174" ht="15" spans="1:12">
      <c r="A174" s="207"/>
      <c r="B174" s="232"/>
      <c r="C174" s="229" t="s">
        <v>559</v>
      </c>
      <c r="D174" s="210" t="s">
        <v>330</v>
      </c>
      <c r="E174" s="64">
        <v>6807</v>
      </c>
      <c r="F174" s="65"/>
      <c r="G174" s="71">
        <f t="shared" si="6"/>
        <v>0</v>
      </c>
      <c r="H174" s="221"/>
      <c r="I174" s="74"/>
      <c r="J174" s="74"/>
      <c r="K174" s="73">
        <f t="shared" si="7"/>
        <v>0</v>
      </c>
      <c r="L174" s="73">
        <f t="shared" si="8"/>
        <v>0</v>
      </c>
    </row>
    <row r="175" ht="15" spans="1:12">
      <c r="A175" s="207"/>
      <c r="B175" s="232"/>
      <c r="C175" s="233" t="s">
        <v>560</v>
      </c>
      <c r="D175" s="210" t="s">
        <v>330</v>
      </c>
      <c r="E175" s="64">
        <v>2360</v>
      </c>
      <c r="F175" s="65"/>
      <c r="G175" s="71">
        <f t="shared" si="6"/>
        <v>0</v>
      </c>
      <c r="H175" s="221"/>
      <c r="I175" s="74"/>
      <c r="J175" s="74"/>
      <c r="K175" s="73">
        <f t="shared" si="7"/>
        <v>0</v>
      </c>
      <c r="L175" s="73">
        <f t="shared" si="8"/>
        <v>0</v>
      </c>
    </row>
    <row r="176" ht="15" spans="1:12">
      <c r="A176" s="207"/>
      <c r="B176" s="208" t="s">
        <v>561</v>
      </c>
      <c r="C176" s="229" t="s">
        <v>562</v>
      </c>
      <c r="D176" s="210" t="s">
        <v>330</v>
      </c>
      <c r="E176" s="64">
        <v>1520</v>
      </c>
      <c r="F176" s="65"/>
      <c r="G176" s="71">
        <f t="shared" si="6"/>
        <v>0</v>
      </c>
      <c r="H176" s="221"/>
      <c r="I176" s="74"/>
      <c r="J176" s="74"/>
      <c r="K176" s="73">
        <f t="shared" si="7"/>
        <v>0</v>
      </c>
      <c r="L176" s="73">
        <f t="shared" si="8"/>
        <v>0</v>
      </c>
    </row>
    <row r="177" ht="15" spans="1:12">
      <c r="A177" s="207"/>
      <c r="B177" s="208"/>
      <c r="C177" s="229" t="s">
        <v>563</v>
      </c>
      <c r="D177" s="210" t="s">
        <v>330</v>
      </c>
      <c r="E177" s="64">
        <v>855</v>
      </c>
      <c r="F177" s="65"/>
      <c r="G177" s="71">
        <f t="shared" si="6"/>
        <v>0</v>
      </c>
      <c r="H177" s="221"/>
      <c r="I177" s="74"/>
      <c r="J177" s="74"/>
      <c r="K177" s="73">
        <f t="shared" si="7"/>
        <v>0</v>
      </c>
      <c r="L177" s="73">
        <f t="shared" si="8"/>
        <v>0</v>
      </c>
    </row>
    <row r="178" ht="15" spans="1:12">
      <c r="A178" s="207"/>
      <c r="B178" s="208"/>
      <c r="C178" s="229" t="s">
        <v>564</v>
      </c>
      <c r="D178" s="210" t="s">
        <v>330</v>
      </c>
      <c r="E178" s="64">
        <v>475</v>
      </c>
      <c r="F178" s="65"/>
      <c r="G178" s="71">
        <f t="shared" si="6"/>
        <v>0</v>
      </c>
      <c r="H178" s="221"/>
      <c r="I178" s="74"/>
      <c r="J178" s="74"/>
      <c r="K178" s="73">
        <f t="shared" si="7"/>
        <v>0</v>
      </c>
      <c r="L178" s="73">
        <f t="shared" si="8"/>
        <v>0</v>
      </c>
    </row>
    <row r="179" ht="15" spans="1:12">
      <c r="A179" s="207"/>
      <c r="B179" s="232" t="s">
        <v>565</v>
      </c>
      <c r="C179" s="230" t="s">
        <v>566</v>
      </c>
      <c r="D179" s="210" t="s">
        <v>330</v>
      </c>
      <c r="E179" s="64">
        <v>178.4</v>
      </c>
      <c r="F179" s="65"/>
      <c r="G179" s="71">
        <f t="shared" si="6"/>
        <v>0</v>
      </c>
      <c r="H179" s="221"/>
      <c r="I179" s="74"/>
      <c r="J179" s="74"/>
      <c r="K179" s="73">
        <f t="shared" si="7"/>
        <v>0</v>
      </c>
      <c r="L179" s="73">
        <f t="shared" si="8"/>
        <v>0</v>
      </c>
    </row>
    <row r="180" ht="15" spans="1:12">
      <c r="A180" s="207"/>
      <c r="B180" s="232"/>
      <c r="C180" s="233" t="s">
        <v>567</v>
      </c>
      <c r="D180" s="210" t="s">
        <v>330</v>
      </c>
      <c r="E180" s="64">
        <v>190</v>
      </c>
      <c r="F180" s="65"/>
      <c r="G180" s="71">
        <f t="shared" si="6"/>
        <v>0</v>
      </c>
      <c r="H180" s="221"/>
      <c r="I180" s="74"/>
      <c r="J180" s="74"/>
      <c r="K180" s="73">
        <f t="shared" si="7"/>
        <v>0</v>
      </c>
      <c r="L180" s="73">
        <f t="shared" si="8"/>
        <v>0</v>
      </c>
    </row>
    <row r="181" ht="15" spans="1:12">
      <c r="A181" s="207"/>
      <c r="B181" s="232"/>
      <c r="C181" s="230" t="s">
        <v>568</v>
      </c>
      <c r="D181" s="210" t="s">
        <v>330</v>
      </c>
      <c r="E181" s="64">
        <v>190</v>
      </c>
      <c r="F181" s="65"/>
      <c r="G181" s="71">
        <f t="shared" si="6"/>
        <v>0</v>
      </c>
      <c r="H181" s="221"/>
      <c r="I181" s="74"/>
      <c r="J181" s="74"/>
      <c r="K181" s="73">
        <f t="shared" si="7"/>
        <v>0</v>
      </c>
      <c r="L181" s="73">
        <f t="shared" si="8"/>
        <v>0</v>
      </c>
    </row>
    <row r="182" ht="15" spans="1:12">
      <c r="A182" s="207"/>
      <c r="B182" s="232" t="s">
        <v>569</v>
      </c>
      <c r="C182" s="230" t="s">
        <v>570</v>
      </c>
      <c r="D182" s="210" t="s">
        <v>330</v>
      </c>
      <c r="E182" s="64">
        <v>190</v>
      </c>
      <c r="F182" s="65"/>
      <c r="G182" s="71">
        <f t="shared" si="6"/>
        <v>0</v>
      </c>
      <c r="H182" s="221"/>
      <c r="I182" s="74"/>
      <c r="J182" s="74"/>
      <c r="K182" s="73">
        <f t="shared" si="7"/>
        <v>0</v>
      </c>
      <c r="L182" s="73">
        <f t="shared" si="8"/>
        <v>0</v>
      </c>
    </row>
    <row r="183" ht="15" spans="1:12">
      <c r="A183" s="207"/>
      <c r="B183" s="232" t="s">
        <v>571</v>
      </c>
      <c r="C183" s="230" t="s">
        <v>572</v>
      </c>
      <c r="D183" s="210" t="s">
        <v>330</v>
      </c>
      <c r="E183" s="64">
        <v>190</v>
      </c>
      <c r="F183" s="65"/>
      <c r="G183" s="71">
        <f t="shared" si="6"/>
        <v>0</v>
      </c>
      <c r="H183" s="221"/>
      <c r="I183" s="74"/>
      <c r="J183" s="74"/>
      <c r="K183" s="73">
        <f t="shared" si="7"/>
        <v>0</v>
      </c>
      <c r="L183" s="73">
        <f t="shared" si="8"/>
        <v>0</v>
      </c>
    </row>
    <row r="184" ht="15" spans="1:12">
      <c r="A184" s="207"/>
      <c r="B184" s="232" t="s">
        <v>573</v>
      </c>
      <c r="C184" s="230" t="s">
        <v>574</v>
      </c>
      <c r="D184" s="210" t="s">
        <v>330</v>
      </c>
      <c r="E184" s="64">
        <v>190</v>
      </c>
      <c r="F184" s="65"/>
      <c r="G184" s="71">
        <f t="shared" si="6"/>
        <v>0</v>
      </c>
      <c r="H184" s="221"/>
      <c r="I184" s="74"/>
      <c r="J184" s="74"/>
      <c r="K184" s="73">
        <f t="shared" si="7"/>
        <v>0</v>
      </c>
      <c r="L184" s="73">
        <f t="shared" si="8"/>
        <v>0</v>
      </c>
    </row>
    <row r="185" ht="15" spans="1:12">
      <c r="A185" s="207"/>
      <c r="B185" s="208" t="s">
        <v>575</v>
      </c>
      <c r="C185" s="230" t="s">
        <v>576</v>
      </c>
      <c r="D185" s="210" t="s">
        <v>330</v>
      </c>
      <c r="E185" s="64">
        <v>190</v>
      </c>
      <c r="F185" s="65"/>
      <c r="G185" s="71">
        <f t="shared" si="6"/>
        <v>0</v>
      </c>
      <c r="H185" s="221"/>
      <c r="I185" s="74"/>
      <c r="J185" s="74"/>
      <c r="K185" s="73">
        <f t="shared" si="7"/>
        <v>0</v>
      </c>
      <c r="L185" s="73">
        <f t="shared" si="8"/>
        <v>0</v>
      </c>
    </row>
    <row r="186" ht="15" spans="1:12">
      <c r="A186" s="207"/>
      <c r="B186" s="208" t="s">
        <v>577</v>
      </c>
      <c r="C186" s="230" t="s">
        <v>578</v>
      </c>
      <c r="D186" s="210" t="s">
        <v>330</v>
      </c>
      <c r="E186" s="64">
        <v>190</v>
      </c>
      <c r="F186" s="65"/>
      <c r="G186" s="71">
        <f t="shared" si="6"/>
        <v>0</v>
      </c>
      <c r="H186" s="221"/>
      <c r="I186" s="74"/>
      <c r="J186" s="74"/>
      <c r="K186" s="73">
        <f t="shared" si="7"/>
        <v>0</v>
      </c>
      <c r="L186" s="73">
        <f t="shared" si="8"/>
        <v>0</v>
      </c>
    </row>
    <row r="187" ht="15" spans="1:12">
      <c r="A187" s="207"/>
      <c r="B187" s="230" t="s">
        <v>579</v>
      </c>
      <c r="C187" s="230" t="s">
        <v>580</v>
      </c>
      <c r="D187" s="210" t="s">
        <v>330</v>
      </c>
      <c r="E187" s="64">
        <v>190</v>
      </c>
      <c r="F187" s="65"/>
      <c r="G187" s="71">
        <f t="shared" si="6"/>
        <v>0</v>
      </c>
      <c r="H187" s="221"/>
      <c r="I187" s="74"/>
      <c r="J187" s="74"/>
      <c r="K187" s="73">
        <f t="shared" si="7"/>
        <v>0</v>
      </c>
      <c r="L187" s="73">
        <f t="shared" si="8"/>
        <v>0</v>
      </c>
    </row>
    <row r="188" ht="15" spans="1:12">
      <c r="A188" s="207"/>
      <c r="B188" s="232" t="s">
        <v>581</v>
      </c>
      <c r="C188" s="230" t="s">
        <v>582</v>
      </c>
      <c r="D188" s="210" t="s">
        <v>330</v>
      </c>
      <c r="E188" s="64">
        <v>190</v>
      </c>
      <c r="F188" s="65"/>
      <c r="G188" s="71">
        <f t="shared" si="6"/>
        <v>0</v>
      </c>
      <c r="H188" s="221"/>
      <c r="I188" s="74"/>
      <c r="J188" s="74"/>
      <c r="K188" s="73">
        <f t="shared" si="7"/>
        <v>0</v>
      </c>
      <c r="L188" s="73">
        <f t="shared" si="8"/>
        <v>0</v>
      </c>
    </row>
    <row r="189" ht="15" spans="1:12">
      <c r="A189" s="207"/>
      <c r="B189" s="232" t="s">
        <v>583</v>
      </c>
      <c r="C189" s="230" t="s">
        <v>584</v>
      </c>
      <c r="D189" s="210" t="s">
        <v>330</v>
      </c>
      <c r="E189" s="64">
        <v>190</v>
      </c>
      <c r="F189" s="65"/>
      <c r="G189" s="71">
        <f t="shared" si="6"/>
        <v>0</v>
      </c>
      <c r="H189" s="221"/>
      <c r="I189" s="74"/>
      <c r="J189" s="74"/>
      <c r="K189" s="73">
        <f t="shared" si="7"/>
        <v>0</v>
      </c>
      <c r="L189" s="73">
        <f t="shared" si="8"/>
        <v>0</v>
      </c>
    </row>
    <row r="190" ht="15" spans="1:12">
      <c r="A190" s="207"/>
      <c r="B190" s="232" t="s">
        <v>585</v>
      </c>
      <c r="C190" s="230" t="s">
        <v>586</v>
      </c>
      <c r="D190" s="210" t="s">
        <v>330</v>
      </c>
      <c r="E190" s="64">
        <v>190</v>
      </c>
      <c r="F190" s="65"/>
      <c r="G190" s="71">
        <f t="shared" si="6"/>
        <v>0</v>
      </c>
      <c r="H190" s="221"/>
      <c r="I190" s="74"/>
      <c r="J190" s="74"/>
      <c r="K190" s="73">
        <f t="shared" si="7"/>
        <v>0</v>
      </c>
      <c r="L190" s="73">
        <f t="shared" si="8"/>
        <v>0</v>
      </c>
    </row>
    <row r="191" ht="15" spans="1:12">
      <c r="A191" s="207"/>
      <c r="B191" s="232" t="s">
        <v>587</v>
      </c>
      <c r="C191" s="230" t="s">
        <v>588</v>
      </c>
      <c r="D191" s="210" t="s">
        <v>330</v>
      </c>
      <c r="E191" s="64">
        <v>190</v>
      </c>
      <c r="F191" s="65"/>
      <c r="G191" s="71">
        <f t="shared" si="6"/>
        <v>0</v>
      </c>
      <c r="H191" s="221"/>
      <c r="I191" s="74"/>
      <c r="J191" s="74"/>
      <c r="K191" s="73">
        <f t="shared" si="7"/>
        <v>0</v>
      </c>
      <c r="L191" s="73">
        <f t="shared" si="8"/>
        <v>0</v>
      </c>
    </row>
    <row r="192" ht="15" spans="1:12">
      <c r="A192" s="207"/>
      <c r="B192" s="232" t="s">
        <v>589</v>
      </c>
      <c r="C192" s="230" t="s">
        <v>590</v>
      </c>
      <c r="D192" s="210" t="s">
        <v>330</v>
      </c>
      <c r="E192" s="64">
        <v>285</v>
      </c>
      <c r="F192" s="65"/>
      <c r="G192" s="71">
        <f t="shared" si="6"/>
        <v>0</v>
      </c>
      <c r="H192" s="221"/>
      <c r="I192" s="74"/>
      <c r="J192" s="74"/>
      <c r="K192" s="73">
        <f t="shared" si="7"/>
        <v>0</v>
      </c>
      <c r="L192" s="73">
        <f t="shared" si="8"/>
        <v>0</v>
      </c>
    </row>
    <row r="193" ht="15" spans="1:12">
      <c r="A193" s="207"/>
      <c r="B193" s="232" t="s">
        <v>591</v>
      </c>
      <c r="C193" s="230" t="s">
        <v>592</v>
      </c>
      <c r="D193" s="210" t="s">
        <v>330</v>
      </c>
      <c r="E193" s="64">
        <v>190</v>
      </c>
      <c r="F193" s="65"/>
      <c r="G193" s="71">
        <f t="shared" si="6"/>
        <v>0</v>
      </c>
      <c r="H193" s="221"/>
      <c r="I193" s="74"/>
      <c r="J193" s="74"/>
      <c r="K193" s="73">
        <f t="shared" si="7"/>
        <v>0</v>
      </c>
      <c r="L193" s="73">
        <f t="shared" si="8"/>
        <v>0</v>
      </c>
    </row>
    <row r="194" ht="15" spans="1:12">
      <c r="A194" s="207"/>
      <c r="B194" s="232"/>
      <c r="C194" s="230" t="s">
        <v>593</v>
      </c>
      <c r="D194" s="210" t="s">
        <v>330</v>
      </c>
      <c r="E194" s="64">
        <v>190</v>
      </c>
      <c r="F194" s="65"/>
      <c r="G194" s="71">
        <f t="shared" si="6"/>
        <v>0</v>
      </c>
      <c r="H194" s="221"/>
      <c r="I194" s="74"/>
      <c r="J194" s="74"/>
      <c r="K194" s="73">
        <f t="shared" si="7"/>
        <v>0</v>
      </c>
      <c r="L194" s="73">
        <f t="shared" si="8"/>
        <v>0</v>
      </c>
    </row>
    <row r="195" ht="15" spans="1:12">
      <c r="A195" s="207"/>
      <c r="B195" s="232"/>
      <c r="C195" s="229" t="s">
        <v>594</v>
      </c>
      <c r="D195" s="210" t="s">
        <v>330</v>
      </c>
      <c r="E195" s="64">
        <v>190</v>
      </c>
      <c r="F195" s="65"/>
      <c r="G195" s="71">
        <f t="shared" si="6"/>
        <v>0</v>
      </c>
      <c r="H195" s="221"/>
      <c r="I195" s="74"/>
      <c r="J195" s="74"/>
      <c r="K195" s="73">
        <f t="shared" si="7"/>
        <v>0</v>
      </c>
      <c r="L195" s="73">
        <f t="shared" si="8"/>
        <v>0</v>
      </c>
    </row>
    <row r="196" ht="15" spans="1:12">
      <c r="A196" s="207"/>
      <c r="B196" s="232" t="s">
        <v>595</v>
      </c>
      <c r="C196" s="230" t="s">
        <v>596</v>
      </c>
      <c r="D196" s="210" t="s">
        <v>330</v>
      </c>
      <c r="E196" s="64">
        <v>190</v>
      </c>
      <c r="F196" s="65"/>
      <c r="G196" s="71">
        <f t="shared" si="6"/>
        <v>0</v>
      </c>
      <c r="H196" s="221"/>
      <c r="I196" s="74"/>
      <c r="J196" s="74"/>
      <c r="K196" s="73">
        <f t="shared" si="7"/>
        <v>0</v>
      </c>
      <c r="L196" s="73">
        <f t="shared" si="8"/>
        <v>0</v>
      </c>
    </row>
    <row r="197" ht="15" spans="1:12">
      <c r="A197" s="207"/>
      <c r="B197" s="232"/>
      <c r="C197" s="230" t="s">
        <v>597</v>
      </c>
      <c r="D197" s="210" t="s">
        <v>330</v>
      </c>
      <c r="E197" s="64">
        <v>190</v>
      </c>
      <c r="F197" s="65"/>
      <c r="G197" s="71">
        <f t="shared" si="6"/>
        <v>0</v>
      </c>
      <c r="H197" s="221"/>
      <c r="I197" s="74"/>
      <c r="J197" s="74"/>
      <c r="K197" s="73">
        <f t="shared" si="7"/>
        <v>0</v>
      </c>
      <c r="L197" s="73">
        <f t="shared" si="8"/>
        <v>0</v>
      </c>
    </row>
    <row r="198" ht="15" spans="1:12">
      <c r="A198" s="207"/>
      <c r="B198" s="232"/>
      <c r="C198" s="229" t="s">
        <v>598</v>
      </c>
      <c r="D198" s="210" t="s">
        <v>330</v>
      </c>
      <c r="E198" s="64">
        <v>190</v>
      </c>
      <c r="F198" s="65"/>
      <c r="G198" s="71">
        <f t="shared" si="6"/>
        <v>0</v>
      </c>
      <c r="H198" s="221"/>
      <c r="I198" s="74"/>
      <c r="J198" s="74"/>
      <c r="K198" s="73">
        <f t="shared" si="7"/>
        <v>0</v>
      </c>
      <c r="L198" s="73">
        <f t="shared" si="8"/>
        <v>0</v>
      </c>
    </row>
    <row r="199" ht="15" spans="1:12">
      <c r="A199" s="207"/>
      <c r="B199" s="232" t="s">
        <v>599</v>
      </c>
      <c r="C199" s="230" t="s">
        <v>600</v>
      </c>
      <c r="D199" s="210" t="s">
        <v>330</v>
      </c>
      <c r="E199" s="64">
        <v>190</v>
      </c>
      <c r="F199" s="65"/>
      <c r="G199" s="71">
        <f t="shared" ref="G199:G262" si="9">E199*F199</f>
        <v>0</v>
      </c>
      <c r="H199" s="221"/>
      <c r="I199" s="74"/>
      <c r="J199" s="74"/>
      <c r="K199" s="73">
        <f t="shared" ref="K199:K262" si="10">G199*I199</f>
        <v>0</v>
      </c>
      <c r="L199" s="73">
        <f t="shared" ref="L199:L262" si="11">J199*G199</f>
        <v>0</v>
      </c>
    </row>
    <row r="200" ht="15" spans="1:12">
      <c r="A200" s="207"/>
      <c r="B200" s="232"/>
      <c r="C200" s="229" t="s">
        <v>601</v>
      </c>
      <c r="D200" s="210" t="s">
        <v>330</v>
      </c>
      <c r="E200" s="64">
        <v>190</v>
      </c>
      <c r="F200" s="65"/>
      <c r="G200" s="71">
        <f t="shared" si="9"/>
        <v>0</v>
      </c>
      <c r="H200" s="221"/>
      <c r="I200" s="74"/>
      <c r="J200" s="74"/>
      <c r="K200" s="73">
        <f t="shared" si="10"/>
        <v>0</v>
      </c>
      <c r="L200" s="73">
        <f t="shared" si="11"/>
        <v>0</v>
      </c>
    </row>
    <row r="201" ht="15" spans="1:12">
      <c r="A201" s="207"/>
      <c r="B201" s="232"/>
      <c r="C201" s="230" t="s">
        <v>602</v>
      </c>
      <c r="D201" s="210" t="s">
        <v>330</v>
      </c>
      <c r="E201" s="64">
        <v>190</v>
      </c>
      <c r="F201" s="65"/>
      <c r="G201" s="71">
        <f t="shared" si="9"/>
        <v>0</v>
      </c>
      <c r="H201" s="221"/>
      <c r="I201" s="74"/>
      <c r="J201" s="74"/>
      <c r="K201" s="73">
        <f t="shared" si="10"/>
        <v>0</v>
      </c>
      <c r="L201" s="73">
        <f t="shared" si="11"/>
        <v>0</v>
      </c>
    </row>
    <row r="202" ht="15" spans="1:12">
      <c r="A202" s="207"/>
      <c r="B202" s="208" t="s">
        <v>603</v>
      </c>
      <c r="C202" s="229" t="s">
        <v>604</v>
      </c>
      <c r="D202" s="210" t="s">
        <v>330</v>
      </c>
      <c r="E202" s="64">
        <v>190</v>
      </c>
      <c r="F202" s="65"/>
      <c r="G202" s="71">
        <f t="shared" si="9"/>
        <v>0</v>
      </c>
      <c r="H202" s="221"/>
      <c r="I202" s="74"/>
      <c r="J202" s="74"/>
      <c r="K202" s="73">
        <f t="shared" si="10"/>
        <v>0</v>
      </c>
      <c r="L202" s="73">
        <f t="shared" si="11"/>
        <v>0</v>
      </c>
    </row>
    <row r="203" ht="15" spans="1:12">
      <c r="A203" s="207"/>
      <c r="B203" s="208" t="s">
        <v>605</v>
      </c>
      <c r="C203" s="229" t="s">
        <v>606</v>
      </c>
      <c r="D203" s="210" t="s">
        <v>330</v>
      </c>
      <c r="E203" s="64">
        <v>190</v>
      </c>
      <c r="F203" s="65"/>
      <c r="G203" s="71">
        <f t="shared" si="9"/>
        <v>0</v>
      </c>
      <c r="H203" s="221"/>
      <c r="I203" s="74"/>
      <c r="J203" s="74"/>
      <c r="K203" s="73">
        <f t="shared" si="10"/>
        <v>0</v>
      </c>
      <c r="L203" s="73">
        <f t="shared" si="11"/>
        <v>0</v>
      </c>
    </row>
    <row r="204" ht="15" spans="1:12">
      <c r="A204" s="207"/>
      <c r="B204" s="208" t="s">
        <v>607</v>
      </c>
      <c r="C204" s="229" t="s">
        <v>608</v>
      </c>
      <c r="D204" s="210" t="s">
        <v>330</v>
      </c>
      <c r="E204" s="64">
        <v>190</v>
      </c>
      <c r="F204" s="65"/>
      <c r="G204" s="71">
        <f t="shared" si="9"/>
        <v>0</v>
      </c>
      <c r="H204" s="221"/>
      <c r="I204" s="74"/>
      <c r="J204" s="74"/>
      <c r="K204" s="73">
        <f t="shared" si="10"/>
        <v>0</v>
      </c>
      <c r="L204" s="73">
        <f t="shared" si="11"/>
        <v>0</v>
      </c>
    </row>
    <row r="205" ht="15" spans="1:12">
      <c r="A205" s="207"/>
      <c r="B205" s="208" t="s">
        <v>609</v>
      </c>
      <c r="C205" s="229" t="s">
        <v>610</v>
      </c>
      <c r="D205" s="210" t="s">
        <v>330</v>
      </c>
      <c r="E205" s="64">
        <v>190</v>
      </c>
      <c r="F205" s="65"/>
      <c r="G205" s="71">
        <f t="shared" si="9"/>
        <v>0</v>
      </c>
      <c r="H205" s="221"/>
      <c r="I205" s="74"/>
      <c r="J205" s="74"/>
      <c r="K205" s="73">
        <f t="shared" si="10"/>
        <v>0</v>
      </c>
      <c r="L205" s="73">
        <f t="shared" si="11"/>
        <v>0</v>
      </c>
    </row>
    <row r="206" ht="15" spans="1:12">
      <c r="A206" s="207"/>
      <c r="B206" s="208" t="s">
        <v>611</v>
      </c>
      <c r="C206" s="229" t="s">
        <v>612</v>
      </c>
      <c r="D206" s="210" t="s">
        <v>330</v>
      </c>
      <c r="E206" s="64">
        <v>190</v>
      </c>
      <c r="F206" s="65"/>
      <c r="G206" s="71">
        <f t="shared" si="9"/>
        <v>0</v>
      </c>
      <c r="H206" s="221"/>
      <c r="I206" s="74"/>
      <c r="J206" s="74"/>
      <c r="K206" s="73">
        <f t="shared" si="10"/>
        <v>0</v>
      </c>
      <c r="L206" s="73">
        <f t="shared" si="11"/>
        <v>0</v>
      </c>
    </row>
    <row r="207" ht="15" spans="1:12">
      <c r="A207" s="207"/>
      <c r="B207" s="208"/>
      <c r="C207" s="229" t="s">
        <v>613</v>
      </c>
      <c r="D207" s="210" t="s">
        <v>330</v>
      </c>
      <c r="E207" s="64">
        <v>190</v>
      </c>
      <c r="F207" s="65"/>
      <c r="G207" s="71">
        <f t="shared" si="9"/>
        <v>0</v>
      </c>
      <c r="H207" s="221"/>
      <c r="I207" s="74"/>
      <c r="J207" s="74"/>
      <c r="K207" s="73">
        <f t="shared" si="10"/>
        <v>0</v>
      </c>
      <c r="L207" s="73">
        <f t="shared" si="11"/>
        <v>0</v>
      </c>
    </row>
    <row r="208" ht="15" spans="1:12">
      <c r="A208" s="207"/>
      <c r="B208" s="208" t="s">
        <v>589</v>
      </c>
      <c r="C208" s="229" t="s">
        <v>614</v>
      </c>
      <c r="D208" s="210" t="s">
        <v>330</v>
      </c>
      <c r="E208" s="64">
        <v>190</v>
      </c>
      <c r="F208" s="65"/>
      <c r="G208" s="71">
        <f t="shared" si="9"/>
        <v>0</v>
      </c>
      <c r="H208" s="221"/>
      <c r="I208" s="74"/>
      <c r="J208" s="74"/>
      <c r="K208" s="73">
        <f t="shared" si="10"/>
        <v>0</v>
      </c>
      <c r="L208" s="73">
        <f t="shared" si="11"/>
        <v>0</v>
      </c>
    </row>
    <row r="209" ht="15" spans="1:12">
      <c r="A209" s="207"/>
      <c r="B209" s="208" t="s">
        <v>615</v>
      </c>
      <c r="C209" s="229" t="s">
        <v>616</v>
      </c>
      <c r="D209" s="210" t="s">
        <v>330</v>
      </c>
      <c r="E209" s="64">
        <v>89</v>
      </c>
      <c r="F209" s="65"/>
      <c r="G209" s="71">
        <f t="shared" si="9"/>
        <v>0</v>
      </c>
      <c r="H209" s="221"/>
      <c r="I209" s="74"/>
      <c r="J209" s="74"/>
      <c r="K209" s="73">
        <f t="shared" si="10"/>
        <v>0</v>
      </c>
      <c r="L209" s="73">
        <f t="shared" si="11"/>
        <v>0</v>
      </c>
    </row>
    <row r="210" ht="15" spans="1:12">
      <c r="A210" s="207"/>
      <c r="B210" s="208" t="s">
        <v>617</v>
      </c>
      <c r="C210" s="229" t="s">
        <v>618</v>
      </c>
      <c r="D210" s="210" t="s">
        <v>330</v>
      </c>
      <c r="E210" s="64">
        <v>199</v>
      </c>
      <c r="F210" s="65"/>
      <c r="G210" s="71">
        <f t="shared" si="9"/>
        <v>0</v>
      </c>
      <c r="H210" s="221"/>
      <c r="I210" s="74"/>
      <c r="J210" s="74"/>
      <c r="K210" s="73">
        <f t="shared" si="10"/>
        <v>0</v>
      </c>
      <c r="L210" s="73">
        <f t="shared" si="11"/>
        <v>0</v>
      </c>
    </row>
    <row r="211" ht="18" spans="1:12">
      <c r="A211" s="175" t="s">
        <v>619</v>
      </c>
      <c r="B211" s="76"/>
      <c r="C211" s="76"/>
      <c r="D211" s="76"/>
      <c r="E211" s="76"/>
      <c r="F211" s="76"/>
      <c r="G211" s="97"/>
      <c r="H211" s="221"/>
      <c r="I211" s="74"/>
      <c r="J211" s="74"/>
      <c r="K211" s="73">
        <f t="shared" si="10"/>
        <v>0</v>
      </c>
      <c r="L211" s="73">
        <f t="shared" si="11"/>
        <v>0</v>
      </c>
    </row>
    <row r="212" ht="15" spans="1:12">
      <c r="A212" s="207" t="s">
        <v>620</v>
      </c>
      <c r="B212" s="208" t="s">
        <v>621</v>
      </c>
      <c r="C212" s="229" t="s">
        <v>622</v>
      </c>
      <c r="D212" s="210" t="s">
        <v>330</v>
      </c>
      <c r="E212" s="64">
        <v>646</v>
      </c>
      <c r="F212" s="65"/>
      <c r="G212" s="71">
        <f t="shared" si="9"/>
        <v>0</v>
      </c>
      <c r="H212" s="221"/>
      <c r="I212" s="74"/>
      <c r="J212" s="74"/>
      <c r="K212" s="73">
        <f t="shared" si="10"/>
        <v>0</v>
      </c>
      <c r="L212" s="73">
        <f t="shared" si="11"/>
        <v>0</v>
      </c>
    </row>
    <row r="213" ht="15" spans="1:12">
      <c r="A213" s="207"/>
      <c r="B213" s="208"/>
      <c r="C213" s="229" t="s">
        <v>623</v>
      </c>
      <c r="D213" s="210" t="s">
        <v>330</v>
      </c>
      <c r="E213" s="64">
        <v>646</v>
      </c>
      <c r="F213" s="65"/>
      <c r="G213" s="71">
        <f t="shared" si="9"/>
        <v>0</v>
      </c>
      <c r="H213" s="221"/>
      <c r="I213" s="74"/>
      <c r="J213" s="74"/>
      <c r="K213" s="73">
        <f t="shared" si="10"/>
        <v>0</v>
      </c>
      <c r="L213" s="73">
        <f t="shared" si="11"/>
        <v>0</v>
      </c>
    </row>
    <row r="214" ht="15" spans="1:12">
      <c r="A214" s="207"/>
      <c r="B214" s="234" t="s">
        <v>624</v>
      </c>
      <c r="C214" s="230" t="s">
        <v>625</v>
      </c>
      <c r="D214" s="210" t="s">
        <v>330</v>
      </c>
      <c r="E214" s="64">
        <v>646</v>
      </c>
      <c r="F214" s="65"/>
      <c r="G214" s="71">
        <f t="shared" si="9"/>
        <v>0</v>
      </c>
      <c r="H214" s="221"/>
      <c r="I214" s="74"/>
      <c r="J214" s="74"/>
      <c r="K214" s="73">
        <f t="shared" si="10"/>
        <v>0</v>
      </c>
      <c r="L214" s="73">
        <f t="shared" si="11"/>
        <v>0</v>
      </c>
    </row>
    <row r="215" ht="15" spans="1:12">
      <c r="A215" s="207"/>
      <c r="B215" s="208" t="s">
        <v>626</v>
      </c>
      <c r="C215" s="229" t="s">
        <v>627</v>
      </c>
      <c r="D215" s="210" t="s">
        <v>330</v>
      </c>
      <c r="E215" s="64">
        <v>646</v>
      </c>
      <c r="F215" s="65"/>
      <c r="G215" s="71">
        <f t="shared" si="9"/>
        <v>0</v>
      </c>
      <c r="H215" s="221"/>
      <c r="I215" s="74"/>
      <c r="J215" s="74"/>
      <c r="K215" s="73">
        <f t="shared" si="10"/>
        <v>0</v>
      </c>
      <c r="L215" s="73">
        <f t="shared" si="11"/>
        <v>0</v>
      </c>
    </row>
    <row r="216" ht="15" spans="1:12">
      <c r="A216" s="207"/>
      <c r="B216" s="208"/>
      <c r="C216" s="229" t="s">
        <v>628</v>
      </c>
      <c r="D216" s="210" t="s">
        <v>330</v>
      </c>
      <c r="E216" s="64">
        <v>646</v>
      </c>
      <c r="F216" s="65"/>
      <c r="G216" s="71">
        <f t="shared" si="9"/>
        <v>0</v>
      </c>
      <c r="H216" s="221"/>
      <c r="I216" s="74"/>
      <c r="J216" s="74"/>
      <c r="K216" s="73">
        <f t="shared" si="10"/>
        <v>0</v>
      </c>
      <c r="L216" s="73">
        <f t="shared" si="11"/>
        <v>0</v>
      </c>
    </row>
    <row r="217" ht="15" spans="1:12">
      <c r="A217" s="207"/>
      <c r="B217" s="208"/>
      <c r="C217" s="230" t="s">
        <v>629</v>
      </c>
      <c r="D217" s="210" t="s">
        <v>330</v>
      </c>
      <c r="E217" s="64">
        <v>646</v>
      </c>
      <c r="F217" s="65"/>
      <c r="G217" s="71">
        <f t="shared" si="9"/>
        <v>0</v>
      </c>
      <c r="H217" s="221"/>
      <c r="I217" s="74"/>
      <c r="J217" s="74"/>
      <c r="K217" s="73">
        <f t="shared" si="10"/>
        <v>0</v>
      </c>
      <c r="L217" s="73">
        <f t="shared" si="11"/>
        <v>0</v>
      </c>
    </row>
    <row r="218" ht="15" spans="1:12">
      <c r="A218" s="207"/>
      <c r="B218" s="208" t="s">
        <v>630</v>
      </c>
      <c r="C218" s="229"/>
      <c r="D218" s="210" t="s">
        <v>330</v>
      </c>
      <c r="E218" s="64">
        <v>646</v>
      </c>
      <c r="F218" s="65"/>
      <c r="G218" s="71">
        <f t="shared" si="9"/>
        <v>0</v>
      </c>
      <c r="H218" s="221"/>
      <c r="I218" s="74"/>
      <c r="J218" s="74"/>
      <c r="K218" s="73">
        <f t="shared" si="10"/>
        <v>0</v>
      </c>
      <c r="L218" s="73">
        <f t="shared" si="11"/>
        <v>0</v>
      </c>
    </row>
    <row r="219" ht="15" spans="1:12">
      <c r="A219" s="207" t="s">
        <v>631</v>
      </c>
      <c r="B219" s="213" t="s">
        <v>632</v>
      </c>
      <c r="C219" s="209" t="s">
        <v>633</v>
      </c>
      <c r="D219" s="210" t="s">
        <v>330</v>
      </c>
      <c r="E219" s="64">
        <v>214.08</v>
      </c>
      <c r="F219" s="65"/>
      <c r="G219" s="71">
        <f t="shared" si="9"/>
        <v>0</v>
      </c>
      <c r="H219" s="221"/>
      <c r="I219" s="74"/>
      <c r="J219" s="74"/>
      <c r="K219" s="73">
        <f t="shared" si="10"/>
        <v>0</v>
      </c>
      <c r="L219" s="73">
        <f t="shared" si="11"/>
        <v>0</v>
      </c>
    </row>
    <row r="220" ht="15" spans="1:12">
      <c r="A220" s="207"/>
      <c r="B220" s="208" t="s">
        <v>634</v>
      </c>
      <c r="C220" s="229" t="s">
        <v>635</v>
      </c>
      <c r="D220" s="210" t="s">
        <v>330</v>
      </c>
      <c r="E220" s="64">
        <v>228</v>
      </c>
      <c r="F220" s="65"/>
      <c r="G220" s="71">
        <f t="shared" si="9"/>
        <v>0</v>
      </c>
      <c r="H220" s="221"/>
      <c r="I220" s="74"/>
      <c r="J220" s="74"/>
      <c r="K220" s="73">
        <f t="shared" si="10"/>
        <v>0</v>
      </c>
      <c r="L220" s="73">
        <f t="shared" si="11"/>
        <v>0</v>
      </c>
    </row>
    <row r="221" ht="29" spans="1:12">
      <c r="A221" s="207"/>
      <c r="B221" s="208"/>
      <c r="C221" s="229" t="s">
        <v>636</v>
      </c>
      <c r="D221" s="210" t="s">
        <v>330</v>
      </c>
      <c r="E221" s="64">
        <v>228</v>
      </c>
      <c r="F221" s="65"/>
      <c r="G221" s="71">
        <f t="shared" si="9"/>
        <v>0</v>
      </c>
      <c r="H221" s="221"/>
      <c r="I221" s="74"/>
      <c r="J221" s="74"/>
      <c r="K221" s="73">
        <f t="shared" si="10"/>
        <v>0</v>
      </c>
      <c r="L221" s="73">
        <f t="shared" si="11"/>
        <v>0</v>
      </c>
    </row>
    <row r="222" ht="15" spans="1:12">
      <c r="A222" s="207"/>
      <c r="B222" s="208"/>
      <c r="C222" s="230" t="s">
        <v>637</v>
      </c>
      <c r="D222" s="210" t="s">
        <v>330</v>
      </c>
      <c r="E222" s="64">
        <v>228</v>
      </c>
      <c r="F222" s="65"/>
      <c r="G222" s="71">
        <f t="shared" si="9"/>
        <v>0</v>
      </c>
      <c r="H222" s="221"/>
      <c r="I222" s="74"/>
      <c r="J222" s="74"/>
      <c r="K222" s="73">
        <f t="shared" si="10"/>
        <v>0</v>
      </c>
      <c r="L222" s="73">
        <f t="shared" si="11"/>
        <v>0</v>
      </c>
    </row>
    <row r="223" ht="15" spans="1:12">
      <c r="A223" s="207"/>
      <c r="B223" s="208"/>
      <c r="C223" s="230" t="s">
        <v>638</v>
      </c>
      <c r="D223" s="210" t="s">
        <v>330</v>
      </c>
      <c r="E223" s="64">
        <v>221</v>
      </c>
      <c r="F223" s="65"/>
      <c r="G223" s="71">
        <f t="shared" si="9"/>
        <v>0</v>
      </c>
      <c r="H223" s="221"/>
      <c r="I223" s="74"/>
      <c r="J223" s="74"/>
      <c r="K223" s="73">
        <f t="shared" si="10"/>
        <v>0</v>
      </c>
      <c r="L223" s="73">
        <f t="shared" si="11"/>
        <v>0</v>
      </c>
    </row>
    <row r="224" ht="15" spans="1:12">
      <c r="A224" s="207"/>
      <c r="B224" s="208" t="s">
        <v>639</v>
      </c>
      <c r="C224" s="229" t="s">
        <v>640</v>
      </c>
      <c r="D224" s="210" t="s">
        <v>330</v>
      </c>
      <c r="E224" s="64">
        <v>57</v>
      </c>
      <c r="F224" s="65"/>
      <c r="G224" s="71">
        <f t="shared" si="9"/>
        <v>0</v>
      </c>
      <c r="H224" s="221"/>
      <c r="I224" s="74"/>
      <c r="J224" s="74"/>
      <c r="K224" s="73">
        <f t="shared" si="10"/>
        <v>0</v>
      </c>
      <c r="L224" s="73">
        <f t="shared" si="11"/>
        <v>0</v>
      </c>
    </row>
    <row r="225" ht="15" spans="1:12">
      <c r="A225" s="207"/>
      <c r="B225" s="208"/>
      <c r="C225" s="235" t="s">
        <v>641</v>
      </c>
      <c r="D225" s="210" t="s">
        <v>330</v>
      </c>
      <c r="E225" s="64">
        <v>95</v>
      </c>
      <c r="F225" s="65"/>
      <c r="G225" s="71">
        <f t="shared" si="9"/>
        <v>0</v>
      </c>
      <c r="H225" s="221"/>
      <c r="I225" s="74"/>
      <c r="J225" s="74"/>
      <c r="K225" s="73">
        <f t="shared" si="10"/>
        <v>0</v>
      </c>
      <c r="L225" s="73">
        <f t="shared" si="11"/>
        <v>0</v>
      </c>
    </row>
    <row r="226" ht="15" spans="1:12">
      <c r="A226" s="207"/>
      <c r="B226" s="208"/>
      <c r="C226" s="230" t="s">
        <v>642</v>
      </c>
      <c r="D226" s="210" t="s">
        <v>330</v>
      </c>
      <c r="E226" s="64">
        <v>133</v>
      </c>
      <c r="F226" s="65"/>
      <c r="G226" s="71">
        <f t="shared" si="9"/>
        <v>0</v>
      </c>
      <c r="H226" s="221"/>
      <c r="I226" s="74"/>
      <c r="J226" s="74"/>
      <c r="K226" s="73">
        <f t="shared" si="10"/>
        <v>0</v>
      </c>
      <c r="L226" s="73">
        <f t="shared" si="11"/>
        <v>0</v>
      </c>
    </row>
    <row r="227" ht="15" spans="1:12">
      <c r="A227" s="207"/>
      <c r="B227" s="208" t="s">
        <v>643</v>
      </c>
      <c r="C227" s="229" t="s">
        <v>644</v>
      </c>
      <c r="D227" s="210" t="s">
        <v>330</v>
      </c>
      <c r="E227" s="64">
        <v>190</v>
      </c>
      <c r="F227" s="65"/>
      <c r="G227" s="71">
        <f t="shared" si="9"/>
        <v>0</v>
      </c>
      <c r="H227" s="221"/>
      <c r="I227" s="74"/>
      <c r="J227" s="74"/>
      <c r="K227" s="73">
        <f t="shared" si="10"/>
        <v>0</v>
      </c>
      <c r="L227" s="73">
        <f t="shared" si="11"/>
        <v>0</v>
      </c>
    </row>
    <row r="228" ht="15" spans="1:12">
      <c r="A228" s="207"/>
      <c r="B228" s="208"/>
      <c r="C228" s="229" t="s">
        <v>645</v>
      </c>
      <c r="D228" s="210" t="s">
        <v>330</v>
      </c>
      <c r="E228" s="64">
        <v>190</v>
      </c>
      <c r="F228" s="65"/>
      <c r="G228" s="71">
        <f t="shared" si="9"/>
        <v>0</v>
      </c>
      <c r="H228" s="221"/>
      <c r="I228" s="74"/>
      <c r="J228" s="74"/>
      <c r="K228" s="73">
        <f t="shared" si="10"/>
        <v>0</v>
      </c>
      <c r="L228" s="73">
        <f t="shared" si="11"/>
        <v>0</v>
      </c>
    </row>
    <row r="229" ht="15" spans="1:12">
      <c r="A229" s="207"/>
      <c r="B229" s="234" t="s">
        <v>646</v>
      </c>
      <c r="C229" s="230" t="s">
        <v>647</v>
      </c>
      <c r="D229" s="210" t="s">
        <v>330</v>
      </c>
      <c r="E229" s="64">
        <v>143</v>
      </c>
      <c r="F229" s="65"/>
      <c r="G229" s="71">
        <f t="shared" si="9"/>
        <v>0</v>
      </c>
      <c r="H229" s="221"/>
      <c r="I229" s="74"/>
      <c r="J229" s="74"/>
      <c r="K229" s="73">
        <f t="shared" si="10"/>
        <v>0</v>
      </c>
      <c r="L229" s="73">
        <f t="shared" si="11"/>
        <v>0</v>
      </c>
    </row>
    <row r="230" ht="15" spans="1:12">
      <c r="A230" s="207"/>
      <c r="B230" s="234" t="s">
        <v>648</v>
      </c>
      <c r="C230" s="230" t="s">
        <v>649</v>
      </c>
      <c r="D230" s="210" t="s">
        <v>330</v>
      </c>
      <c r="E230" s="64">
        <v>570</v>
      </c>
      <c r="F230" s="65"/>
      <c r="G230" s="71">
        <f t="shared" si="9"/>
        <v>0</v>
      </c>
      <c r="H230" s="221"/>
      <c r="I230" s="74"/>
      <c r="J230" s="74"/>
      <c r="K230" s="73">
        <f t="shared" si="10"/>
        <v>0</v>
      </c>
      <c r="L230" s="73">
        <f t="shared" si="11"/>
        <v>0</v>
      </c>
    </row>
    <row r="231" ht="15" spans="1:12">
      <c r="A231" s="207"/>
      <c r="B231" s="208" t="s">
        <v>650</v>
      </c>
      <c r="C231" s="229"/>
      <c r="D231" s="210" t="s">
        <v>330</v>
      </c>
      <c r="E231" s="64">
        <v>190</v>
      </c>
      <c r="F231" s="65"/>
      <c r="G231" s="71">
        <f t="shared" si="9"/>
        <v>0</v>
      </c>
      <c r="H231" s="221"/>
      <c r="I231" s="74"/>
      <c r="J231" s="74"/>
      <c r="K231" s="73">
        <f t="shared" si="10"/>
        <v>0</v>
      </c>
      <c r="L231" s="73">
        <f t="shared" si="11"/>
        <v>0</v>
      </c>
    </row>
    <row r="232" ht="15" spans="1:12">
      <c r="A232" s="207"/>
      <c r="B232" s="208" t="s">
        <v>651</v>
      </c>
      <c r="C232" s="229" t="s">
        <v>652</v>
      </c>
      <c r="D232" s="210" t="s">
        <v>330</v>
      </c>
      <c r="E232" s="64">
        <v>486</v>
      </c>
      <c r="F232" s="65"/>
      <c r="G232" s="71">
        <f t="shared" si="9"/>
        <v>0</v>
      </c>
      <c r="H232" s="221"/>
      <c r="I232" s="74"/>
      <c r="J232" s="74"/>
      <c r="K232" s="73">
        <f t="shared" si="10"/>
        <v>0</v>
      </c>
      <c r="L232" s="73">
        <f t="shared" si="11"/>
        <v>0</v>
      </c>
    </row>
    <row r="233" ht="15" spans="1:12">
      <c r="A233" s="207"/>
      <c r="B233" s="208" t="s">
        <v>653</v>
      </c>
      <c r="C233" s="229" t="s">
        <v>654</v>
      </c>
      <c r="D233" s="210" t="s">
        <v>330</v>
      </c>
      <c r="E233" s="64">
        <v>570</v>
      </c>
      <c r="F233" s="65"/>
      <c r="G233" s="71">
        <f t="shared" si="9"/>
        <v>0</v>
      </c>
      <c r="H233" s="221"/>
      <c r="I233" s="74"/>
      <c r="J233" s="74"/>
      <c r="K233" s="73">
        <f t="shared" si="10"/>
        <v>0</v>
      </c>
      <c r="L233" s="73">
        <f t="shared" si="11"/>
        <v>0</v>
      </c>
    </row>
    <row r="234" ht="15" spans="1:12">
      <c r="A234" s="207"/>
      <c r="B234" s="208" t="s">
        <v>655</v>
      </c>
      <c r="C234" s="229" t="s">
        <v>656</v>
      </c>
      <c r="D234" s="210" t="s">
        <v>330</v>
      </c>
      <c r="E234" s="64">
        <v>214.08</v>
      </c>
      <c r="F234" s="65"/>
      <c r="G234" s="71">
        <f t="shared" si="9"/>
        <v>0</v>
      </c>
      <c r="H234" s="221"/>
      <c r="I234" s="74"/>
      <c r="J234" s="74"/>
      <c r="K234" s="73">
        <f t="shared" si="10"/>
        <v>0</v>
      </c>
      <c r="L234" s="73">
        <f t="shared" si="11"/>
        <v>0</v>
      </c>
    </row>
    <row r="235" ht="15" spans="1:12">
      <c r="A235" s="207"/>
      <c r="B235" s="232" t="s">
        <v>657</v>
      </c>
      <c r="C235" s="230" t="s">
        <v>658</v>
      </c>
      <c r="D235" s="210" t="s">
        <v>330</v>
      </c>
      <c r="E235" s="64">
        <v>53.52</v>
      </c>
      <c r="F235" s="65"/>
      <c r="G235" s="71">
        <f t="shared" si="9"/>
        <v>0</v>
      </c>
      <c r="H235" s="221"/>
      <c r="I235" s="74"/>
      <c r="J235" s="74"/>
      <c r="K235" s="73">
        <f t="shared" si="10"/>
        <v>0</v>
      </c>
      <c r="L235" s="73">
        <f t="shared" si="11"/>
        <v>0</v>
      </c>
    </row>
    <row r="236" ht="15" spans="1:12">
      <c r="A236" s="207"/>
      <c r="B236" s="232" t="s">
        <v>659</v>
      </c>
      <c r="C236" s="230" t="s">
        <v>660</v>
      </c>
      <c r="D236" s="210" t="s">
        <v>330</v>
      </c>
      <c r="E236" s="64">
        <v>285</v>
      </c>
      <c r="F236" s="65"/>
      <c r="G236" s="71">
        <f t="shared" si="9"/>
        <v>0</v>
      </c>
      <c r="H236" s="221"/>
      <c r="I236" s="74"/>
      <c r="J236" s="74"/>
      <c r="K236" s="73">
        <f t="shared" si="10"/>
        <v>0</v>
      </c>
      <c r="L236" s="73">
        <f t="shared" si="11"/>
        <v>0</v>
      </c>
    </row>
    <row r="237" ht="15" spans="1:12">
      <c r="A237" s="207"/>
      <c r="B237" s="232" t="s">
        <v>661</v>
      </c>
      <c r="C237" s="230" t="s">
        <v>662</v>
      </c>
      <c r="D237" s="210" t="s">
        <v>330</v>
      </c>
      <c r="E237" s="64">
        <v>285</v>
      </c>
      <c r="F237" s="65"/>
      <c r="G237" s="71">
        <f t="shared" si="9"/>
        <v>0</v>
      </c>
      <c r="H237" s="221"/>
      <c r="I237" s="74"/>
      <c r="J237" s="74"/>
      <c r="K237" s="73">
        <f t="shared" si="10"/>
        <v>0</v>
      </c>
      <c r="L237" s="73">
        <f t="shared" si="11"/>
        <v>0</v>
      </c>
    </row>
    <row r="238" ht="15" spans="1:12">
      <c r="A238" s="207"/>
      <c r="B238" s="232" t="s">
        <v>663</v>
      </c>
      <c r="C238" s="230" t="s">
        <v>642</v>
      </c>
      <c r="D238" s="210" t="s">
        <v>330</v>
      </c>
      <c r="E238" s="64">
        <v>148</v>
      </c>
      <c r="F238" s="65"/>
      <c r="G238" s="71">
        <f t="shared" si="9"/>
        <v>0</v>
      </c>
      <c r="H238" s="221"/>
      <c r="I238" s="74"/>
      <c r="J238" s="74"/>
      <c r="K238" s="73">
        <f t="shared" si="10"/>
        <v>0</v>
      </c>
      <c r="L238" s="73">
        <f t="shared" si="11"/>
        <v>0</v>
      </c>
    </row>
    <row r="239" ht="15" spans="1:12">
      <c r="A239" s="207"/>
      <c r="B239" s="232" t="s">
        <v>664</v>
      </c>
      <c r="C239" s="230" t="s">
        <v>665</v>
      </c>
      <c r="D239" s="210" t="s">
        <v>330</v>
      </c>
      <c r="E239" s="64">
        <v>226</v>
      </c>
      <c r="F239" s="65"/>
      <c r="G239" s="71">
        <f t="shared" si="9"/>
        <v>0</v>
      </c>
      <c r="H239" s="221"/>
      <c r="I239" s="74"/>
      <c r="J239" s="74"/>
      <c r="K239" s="73">
        <f t="shared" si="10"/>
        <v>0</v>
      </c>
      <c r="L239" s="73">
        <f t="shared" si="11"/>
        <v>0</v>
      </c>
    </row>
    <row r="240" ht="15" spans="1:12">
      <c r="A240" s="207"/>
      <c r="B240" s="234" t="s">
        <v>666</v>
      </c>
      <c r="C240" s="230" t="s">
        <v>667</v>
      </c>
      <c r="D240" s="210" t="s">
        <v>330</v>
      </c>
      <c r="E240" s="64">
        <v>226</v>
      </c>
      <c r="F240" s="65"/>
      <c r="G240" s="71">
        <f t="shared" si="9"/>
        <v>0</v>
      </c>
      <c r="H240" s="221"/>
      <c r="I240" s="74"/>
      <c r="J240" s="74"/>
      <c r="K240" s="73">
        <f t="shared" si="10"/>
        <v>0</v>
      </c>
      <c r="L240" s="73">
        <f t="shared" si="11"/>
        <v>0</v>
      </c>
    </row>
    <row r="241" ht="15" spans="1:12">
      <c r="A241" s="207"/>
      <c r="B241" s="234" t="s">
        <v>668</v>
      </c>
      <c r="C241" s="230" t="s">
        <v>669</v>
      </c>
      <c r="D241" s="210" t="s">
        <v>330</v>
      </c>
      <c r="E241" s="64">
        <v>7600</v>
      </c>
      <c r="F241" s="65"/>
      <c r="G241" s="71">
        <f t="shared" si="9"/>
        <v>0</v>
      </c>
      <c r="H241" s="221"/>
      <c r="I241" s="74"/>
      <c r="J241" s="74"/>
      <c r="K241" s="73">
        <f t="shared" si="10"/>
        <v>0</v>
      </c>
      <c r="L241" s="73">
        <f t="shared" si="11"/>
        <v>0</v>
      </c>
    </row>
    <row r="242" ht="15" spans="1:12">
      <c r="A242" s="207"/>
      <c r="B242" s="232" t="s">
        <v>670</v>
      </c>
      <c r="C242" s="230" t="s">
        <v>671</v>
      </c>
      <c r="D242" s="210" t="s">
        <v>330</v>
      </c>
      <c r="E242" s="64">
        <v>760</v>
      </c>
      <c r="F242" s="65"/>
      <c r="G242" s="71">
        <f t="shared" si="9"/>
        <v>0</v>
      </c>
      <c r="H242" s="221"/>
      <c r="I242" s="74"/>
      <c r="J242" s="74"/>
      <c r="K242" s="73">
        <f t="shared" si="10"/>
        <v>0</v>
      </c>
      <c r="L242" s="73">
        <f t="shared" si="11"/>
        <v>0</v>
      </c>
    </row>
    <row r="243" ht="15" spans="1:12">
      <c r="A243" s="207"/>
      <c r="B243" s="232" t="s">
        <v>672</v>
      </c>
      <c r="C243" s="230" t="s">
        <v>673</v>
      </c>
      <c r="D243" s="210" t="s">
        <v>330</v>
      </c>
      <c r="E243" s="64">
        <v>1071</v>
      </c>
      <c r="F243" s="65"/>
      <c r="G243" s="71">
        <f t="shared" si="9"/>
        <v>0</v>
      </c>
      <c r="H243" s="221"/>
      <c r="I243" s="74"/>
      <c r="J243" s="74"/>
      <c r="K243" s="73">
        <f t="shared" si="10"/>
        <v>0</v>
      </c>
      <c r="L243" s="73">
        <f t="shared" si="11"/>
        <v>0</v>
      </c>
    </row>
    <row r="244" ht="15" spans="1:12">
      <c r="A244" s="207"/>
      <c r="B244" s="232" t="s">
        <v>672</v>
      </c>
      <c r="C244" s="230" t="s">
        <v>674</v>
      </c>
      <c r="D244" s="210" t="s">
        <v>330</v>
      </c>
      <c r="E244" s="64">
        <v>1316</v>
      </c>
      <c r="F244" s="65"/>
      <c r="G244" s="71">
        <f t="shared" si="9"/>
        <v>0</v>
      </c>
      <c r="H244" s="221"/>
      <c r="I244" s="74"/>
      <c r="J244" s="74"/>
      <c r="K244" s="73">
        <f t="shared" si="10"/>
        <v>0</v>
      </c>
      <c r="L244" s="73">
        <f t="shared" si="11"/>
        <v>0</v>
      </c>
    </row>
    <row r="245" ht="15" spans="1:12">
      <c r="A245" s="207"/>
      <c r="B245" s="208" t="s">
        <v>675</v>
      </c>
      <c r="C245" s="229" t="s">
        <v>676</v>
      </c>
      <c r="D245" s="210" t="s">
        <v>330</v>
      </c>
      <c r="E245" s="64">
        <v>1173</v>
      </c>
      <c r="F245" s="65"/>
      <c r="G245" s="71">
        <f t="shared" si="9"/>
        <v>0</v>
      </c>
      <c r="H245" s="221"/>
      <c r="I245" s="74"/>
      <c r="J245" s="74"/>
      <c r="K245" s="73">
        <f t="shared" si="10"/>
        <v>0</v>
      </c>
      <c r="L245" s="73">
        <f t="shared" si="11"/>
        <v>0</v>
      </c>
    </row>
    <row r="246" ht="15" spans="1:12">
      <c r="A246" s="207" t="s">
        <v>677</v>
      </c>
      <c r="B246" s="232" t="s">
        <v>678</v>
      </c>
      <c r="C246" s="230" t="s">
        <v>679</v>
      </c>
      <c r="D246" s="210" t="s">
        <v>330</v>
      </c>
      <c r="E246" s="64">
        <v>1140</v>
      </c>
      <c r="F246" s="65"/>
      <c r="G246" s="71">
        <f t="shared" si="9"/>
        <v>0</v>
      </c>
      <c r="H246" s="221"/>
      <c r="I246" s="74"/>
      <c r="J246" s="74"/>
      <c r="K246" s="73">
        <f t="shared" si="10"/>
        <v>0</v>
      </c>
      <c r="L246" s="73">
        <f t="shared" si="11"/>
        <v>0</v>
      </c>
    </row>
    <row r="247" ht="15" spans="1:12">
      <c r="A247" s="207"/>
      <c r="B247" s="208" t="s">
        <v>680</v>
      </c>
      <c r="C247" s="230" t="s">
        <v>681</v>
      </c>
      <c r="D247" s="210" t="s">
        <v>330</v>
      </c>
      <c r="E247" s="64">
        <v>1140</v>
      </c>
      <c r="F247" s="65"/>
      <c r="G247" s="71">
        <f t="shared" si="9"/>
        <v>0</v>
      </c>
      <c r="H247" s="221"/>
      <c r="I247" s="74"/>
      <c r="J247" s="74"/>
      <c r="K247" s="73">
        <f t="shared" si="10"/>
        <v>0</v>
      </c>
      <c r="L247" s="73">
        <f t="shared" si="11"/>
        <v>0</v>
      </c>
    </row>
    <row r="248" ht="15" spans="1:12">
      <c r="A248" s="207"/>
      <c r="B248" s="208"/>
      <c r="C248" s="229" t="s">
        <v>682</v>
      </c>
      <c r="D248" s="210" t="s">
        <v>330</v>
      </c>
      <c r="E248" s="64">
        <v>1140</v>
      </c>
      <c r="F248" s="65"/>
      <c r="G248" s="71">
        <f t="shared" si="9"/>
        <v>0</v>
      </c>
      <c r="H248" s="221"/>
      <c r="I248" s="74"/>
      <c r="J248" s="74"/>
      <c r="K248" s="73">
        <f t="shared" si="10"/>
        <v>0</v>
      </c>
      <c r="L248" s="73">
        <f t="shared" si="11"/>
        <v>0</v>
      </c>
    </row>
    <row r="249" ht="15" spans="1:12">
      <c r="A249" s="207"/>
      <c r="B249" s="208" t="s">
        <v>683</v>
      </c>
      <c r="C249" s="229" t="s">
        <v>684</v>
      </c>
      <c r="D249" s="210" t="s">
        <v>330</v>
      </c>
      <c r="E249" s="64">
        <v>562</v>
      </c>
      <c r="F249" s="65"/>
      <c r="G249" s="71">
        <f t="shared" si="9"/>
        <v>0</v>
      </c>
      <c r="H249" s="221"/>
      <c r="I249" s="74"/>
      <c r="J249" s="74"/>
      <c r="K249" s="73">
        <f t="shared" si="10"/>
        <v>0</v>
      </c>
      <c r="L249" s="73">
        <f t="shared" si="11"/>
        <v>0</v>
      </c>
    </row>
    <row r="250" ht="15" spans="1:12">
      <c r="A250" s="207"/>
      <c r="B250" s="208"/>
      <c r="C250" s="229" t="s">
        <v>685</v>
      </c>
      <c r="D250" s="210" t="s">
        <v>330</v>
      </c>
      <c r="E250" s="64">
        <v>389</v>
      </c>
      <c r="F250" s="65"/>
      <c r="G250" s="71">
        <f t="shared" si="9"/>
        <v>0</v>
      </c>
      <c r="H250" s="221"/>
      <c r="I250" s="74"/>
      <c r="J250" s="74"/>
      <c r="K250" s="73">
        <f t="shared" si="10"/>
        <v>0</v>
      </c>
      <c r="L250" s="73">
        <f t="shared" si="11"/>
        <v>0</v>
      </c>
    </row>
    <row r="251" ht="15" spans="1:12">
      <c r="A251" s="207"/>
      <c r="B251" s="232" t="s">
        <v>686</v>
      </c>
      <c r="C251" s="230" t="s">
        <v>687</v>
      </c>
      <c r="D251" s="210" t="s">
        <v>330</v>
      </c>
      <c r="E251" s="64">
        <v>475</v>
      </c>
      <c r="F251" s="65"/>
      <c r="G251" s="71">
        <f t="shared" si="9"/>
        <v>0</v>
      </c>
      <c r="H251" s="221"/>
      <c r="I251" s="74"/>
      <c r="J251" s="74"/>
      <c r="K251" s="73">
        <f t="shared" si="10"/>
        <v>0</v>
      </c>
      <c r="L251" s="73">
        <f t="shared" si="11"/>
        <v>0</v>
      </c>
    </row>
    <row r="252" ht="15" spans="1:12">
      <c r="A252" s="207"/>
      <c r="B252" s="232"/>
      <c r="C252" s="230" t="s">
        <v>688</v>
      </c>
      <c r="D252" s="210" t="s">
        <v>330</v>
      </c>
      <c r="E252" s="64">
        <v>446</v>
      </c>
      <c r="F252" s="65"/>
      <c r="G252" s="71">
        <f t="shared" si="9"/>
        <v>0</v>
      </c>
      <c r="H252" s="221"/>
      <c r="I252" s="74"/>
      <c r="J252" s="74"/>
      <c r="K252" s="73">
        <f t="shared" si="10"/>
        <v>0</v>
      </c>
      <c r="L252" s="73">
        <f t="shared" si="11"/>
        <v>0</v>
      </c>
    </row>
    <row r="253" ht="15" spans="1:12">
      <c r="A253" s="207"/>
      <c r="B253" s="232"/>
      <c r="C253" s="230" t="s">
        <v>689</v>
      </c>
      <c r="D253" s="210" t="s">
        <v>330</v>
      </c>
      <c r="E253" s="64">
        <v>534</v>
      </c>
      <c r="F253" s="65"/>
      <c r="G253" s="71">
        <f t="shared" si="9"/>
        <v>0</v>
      </c>
      <c r="H253" s="221"/>
      <c r="I253" s="74"/>
      <c r="J253" s="74"/>
      <c r="K253" s="73">
        <f t="shared" si="10"/>
        <v>0</v>
      </c>
      <c r="L253" s="73">
        <f t="shared" si="11"/>
        <v>0</v>
      </c>
    </row>
    <row r="254" ht="15" spans="1:12">
      <c r="A254" s="207"/>
      <c r="B254" s="232"/>
      <c r="C254" s="230" t="s">
        <v>690</v>
      </c>
      <c r="D254" s="210" t="s">
        <v>330</v>
      </c>
      <c r="E254" s="64">
        <v>538</v>
      </c>
      <c r="F254" s="65"/>
      <c r="G254" s="71">
        <f t="shared" si="9"/>
        <v>0</v>
      </c>
      <c r="H254" s="221"/>
      <c r="I254" s="74"/>
      <c r="J254" s="74"/>
      <c r="K254" s="73">
        <f t="shared" si="10"/>
        <v>0</v>
      </c>
      <c r="L254" s="73">
        <f t="shared" si="11"/>
        <v>0</v>
      </c>
    </row>
    <row r="255" ht="15" spans="1:12">
      <c r="A255" s="207"/>
      <c r="B255" s="232" t="s">
        <v>691</v>
      </c>
      <c r="C255" s="230" t="s">
        <v>692</v>
      </c>
      <c r="D255" s="210" t="s">
        <v>330</v>
      </c>
      <c r="E255" s="64">
        <v>523</v>
      </c>
      <c r="F255" s="65"/>
      <c r="G255" s="71">
        <f t="shared" si="9"/>
        <v>0</v>
      </c>
      <c r="H255" s="221"/>
      <c r="I255" s="74"/>
      <c r="J255" s="74"/>
      <c r="K255" s="73">
        <f t="shared" si="10"/>
        <v>0</v>
      </c>
      <c r="L255" s="73">
        <f t="shared" si="11"/>
        <v>0</v>
      </c>
    </row>
    <row r="256" ht="15" spans="1:12">
      <c r="A256" s="207"/>
      <c r="B256" s="208" t="s">
        <v>693</v>
      </c>
      <c r="C256" s="229" t="s">
        <v>694</v>
      </c>
      <c r="D256" s="210" t="s">
        <v>330</v>
      </c>
      <c r="E256" s="64">
        <v>475</v>
      </c>
      <c r="F256" s="65"/>
      <c r="G256" s="71">
        <f t="shared" si="9"/>
        <v>0</v>
      </c>
      <c r="H256" s="221"/>
      <c r="I256" s="74"/>
      <c r="J256" s="74"/>
      <c r="K256" s="73">
        <f t="shared" si="10"/>
        <v>0</v>
      </c>
      <c r="L256" s="73">
        <f t="shared" si="11"/>
        <v>0</v>
      </c>
    </row>
    <row r="257" ht="15" spans="1:12">
      <c r="A257" s="207"/>
      <c r="B257" s="208"/>
      <c r="C257" s="229" t="s">
        <v>695</v>
      </c>
      <c r="D257" s="210" t="s">
        <v>330</v>
      </c>
      <c r="E257" s="64">
        <v>475</v>
      </c>
      <c r="F257" s="65"/>
      <c r="G257" s="71">
        <f t="shared" si="9"/>
        <v>0</v>
      </c>
      <c r="H257" s="221"/>
      <c r="I257" s="74"/>
      <c r="J257" s="74"/>
      <c r="K257" s="73">
        <f t="shared" si="10"/>
        <v>0</v>
      </c>
      <c r="L257" s="73">
        <f t="shared" si="11"/>
        <v>0</v>
      </c>
    </row>
    <row r="258" ht="29" spans="1:12">
      <c r="A258" s="207"/>
      <c r="B258" s="208" t="s">
        <v>696</v>
      </c>
      <c r="C258" s="229" t="s">
        <v>697</v>
      </c>
      <c r="D258" s="210" t="s">
        <v>330</v>
      </c>
      <c r="E258" s="64">
        <v>57</v>
      </c>
      <c r="F258" s="65"/>
      <c r="G258" s="71">
        <f t="shared" si="9"/>
        <v>0</v>
      </c>
      <c r="H258" s="221"/>
      <c r="I258" s="74"/>
      <c r="J258" s="74"/>
      <c r="K258" s="73">
        <f t="shared" si="10"/>
        <v>0</v>
      </c>
      <c r="L258" s="73">
        <f t="shared" si="11"/>
        <v>0</v>
      </c>
    </row>
    <row r="259" ht="15" spans="1:12">
      <c r="A259" s="207" t="s">
        <v>698</v>
      </c>
      <c r="B259" s="208" t="s">
        <v>699</v>
      </c>
      <c r="C259" s="229" t="s">
        <v>700</v>
      </c>
      <c r="D259" s="210" t="s">
        <v>330</v>
      </c>
      <c r="E259" s="64">
        <v>475</v>
      </c>
      <c r="F259" s="65"/>
      <c r="G259" s="71">
        <f t="shared" si="9"/>
        <v>0</v>
      </c>
      <c r="H259" s="221"/>
      <c r="I259" s="74"/>
      <c r="J259" s="74"/>
      <c r="K259" s="73">
        <f t="shared" si="10"/>
        <v>0</v>
      </c>
      <c r="L259" s="73">
        <f t="shared" si="11"/>
        <v>0</v>
      </c>
    </row>
    <row r="260" ht="15" spans="1:12">
      <c r="A260" s="207"/>
      <c r="B260" s="208" t="s">
        <v>701</v>
      </c>
      <c r="C260" s="229"/>
      <c r="D260" s="210" t="s">
        <v>330</v>
      </c>
      <c r="E260" s="64">
        <v>380</v>
      </c>
      <c r="F260" s="65"/>
      <c r="G260" s="71">
        <f t="shared" si="9"/>
        <v>0</v>
      </c>
      <c r="H260" s="221"/>
      <c r="I260" s="74"/>
      <c r="J260" s="74"/>
      <c r="K260" s="73">
        <f t="shared" si="10"/>
        <v>0</v>
      </c>
      <c r="L260" s="73">
        <f t="shared" si="11"/>
        <v>0</v>
      </c>
    </row>
    <row r="261" ht="15" spans="1:12">
      <c r="A261" s="207"/>
      <c r="B261" s="208" t="s">
        <v>702</v>
      </c>
      <c r="C261" s="229" t="s">
        <v>703</v>
      </c>
      <c r="D261" s="210" t="s">
        <v>330</v>
      </c>
      <c r="E261" s="64">
        <v>456</v>
      </c>
      <c r="F261" s="65"/>
      <c r="G261" s="71">
        <f t="shared" si="9"/>
        <v>0</v>
      </c>
      <c r="H261" s="221"/>
      <c r="I261" s="74"/>
      <c r="J261" s="74"/>
      <c r="K261" s="73">
        <f t="shared" si="10"/>
        <v>0</v>
      </c>
      <c r="L261" s="73">
        <f t="shared" si="11"/>
        <v>0</v>
      </c>
    </row>
    <row r="262" ht="15" spans="1:12">
      <c r="A262" s="207"/>
      <c r="B262" s="208" t="s">
        <v>704</v>
      </c>
      <c r="C262" s="229"/>
      <c r="D262" s="210" t="s">
        <v>330</v>
      </c>
      <c r="E262" s="64">
        <v>475</v>
      </c>
      <c r="F262" s="65"/>
      <c r="G262" s="71">
        <f t="shared" si="9"/>
        <v>0</v>
      </c>
      <c r="H262" s="221"/>
      <c r="I262" s="74"/>
      <c r="J262" s="74"/>
      <c r="K262" s="73">
        <f t="shared" si="10"/>
        <v>0</v>
      </c>
      <c r="L262" s="73">
        <f t="shared" si="11"/>
        <v>0</v>
      </c>
    </row>
    <row r="263" ht="15" spans="1:12">
      <c r="A263" s="207"/>
      <c r="B263" s="208" t="s">
        <v>705</v>
      </c>
      <c r="C263" s="229"/>
      <c r="D263" s="210" t="s">
        <v>330</v>
      </c>
      <c r="E263" s="64">
        <v>5700</v>
      </c>
      <c r="F263" s="65"/>
      <c r="G263" s="71">
        <f t="shared" ref="G263:G287" si="12">E263*F263</f>
        <v>0</v>
      </c>
      <c r="H263" s="221"/>
      <c r="I263" s="74"/>
      <c r="J263" s="74"/>
      <c r="K263" s="73">
        <f t="shared" ref="K263:K287" si="13">G263*I263</f>
        <v>0</v>
      </c>
      <c r="L263" s="73">
        <f t="shared" ref="L263:L287" si="14">J263*G263</f>
        <v>0</v>
      </c>
    </row>
    <row r="264" ht="15" spans="1:12">
      <c r="A264" s="207"/>
      <c r="B264" s="208" t="s">
        <v>706</v>
      </c>
      <c r="C264" s="229"/>
      <c r="D264" s="210" t="s">
        <v>330</v>
      </c>
      <c r="E264" s="64">
        <v>760</v>
      </c>
      <c r="F264" s="65"/>
      <c r="G264" s="71">
        <f t="shared" si="12"/>
        <v>0</v>
      </c>
      <c r="H264" s="221"/>
      <c r="I264" s="74"/>
      <c r="J264" s="74"/>
      <c r="K264" s="73">
        <f t="shared" si="13"/>
        <v>0</v>
      </c>
      <c r="L264" s="73">
        <f t="shared" si="14"/>
        <v>0</v>
      </c>
    </row>
    <row r="265" ht="15" spans="1:12">
      <c r="A265" s="207"/>
      <c r="B265" s="208" t="s">
        <v>707</v>
      </c>
      <c r="C265" s="229"/>
      <c r="D265" s="210" t="s">
        <v>330</v>
      </c>
      <c r="E265" s="64">
        <v>285</v>
      </c>
      <c r="F265" s="65"/>
      <c r="G265" s="71">
        <f t="shared" si="12"/>
        <v>0</v>
      </c>
      <c r="H265" s="221"/>
      <c r="I265" s="74"/>
      <c r="J265" s="74"/>
      <c r="K265" s="73">
        <f t="shared" si="13"/>
        <v>0</v>
      </c>
      <c r="L265" s="73">
        <f t="shared" si="14"/>
        <v>0</v>
      </c>
    </row>
    <row r="266" ht="15" spans="1:12">
      <c r="A266" s="207"/>
      <c r="B266" s="208" t="s">
        <v>708</v>
      </c>
      <c r="C266" s="229"/>
      <c r="D266" s="210" t="s">
        <v>330</v>
      </c>
      <c r="E266" s="64">
        <v>380</v>
      </c>
      <c r="F266" s="65"/>
      <c r="G266" s="71">
        <f t="shared" si="12"/>
        <v>0</v>
      </c>
      <c r="H266" s="221"/>
      <c r="I266" s="74"/>
      <c r="J266" s="74"/>
      <c r="K266" s="73">
        <f t="shared" si="13"/>
        <v>0</v>
      </c>
      <c r="L266" s="73">
        <f t="shared" si="14"/>
        <v>0</v>
      </c>
    </row>
    <row r="267" ht="15" spans="1:12">
      <c r="A267" s="207"/>
      <c r="B267" s="208" t="s">
        <v>709</v>
      </c>
      <c r="C267" s="229"/>
      <c r="D267" s="210" t="s">
        <v>330</v>
      </c>
      <c r="E267" s="64">
        <v>380</v>
      </c>
      <c r="F267" s="65"/>
      <c r="G267" s="71">
        <f t="shared" si="12"/>
        <v>0</v>
      </c>
      <c r="H267" s="221"/>
      <c r="I267" s="74"/>
      <c r="J267" s="74"/>
      <c r="K267" s="73">
        <f t="shared" si="13"/>
        <v>0</v>
      </c>
      <c r="L267" s="73">
        <f t="shared" si="14"/>
        <v>0</v>
      </c>
    </row>
    <row r="268" ht="15" spans="1:12">
      <c r="A268" s="207"/>
      <c r="B268" s="208" t="s">
        <v>710</v>
      </c>
      <c r="C268" s="229"/>
      <c r="D268" s="210" t="s">
        <v>330</v>
      </c>
      <c r="E268" s="64">
        <v>380</v>
      </c>
      <c r="F268" s="65"/>
      <c r="G268" s="71">
        <f t="shared" si="12"/>
        <v>0</v>
      </c>
      <c r="H268" s="221"/>
      <c r="I268" s="74"/>
      <c r="J268" s="74"/>
      <c r="K268" s="73">
        <f t="shared" si="13"/>
        <v>0</v>
      </c>
      <c r="L268" s="73">
        <f t="shared" si="14"/>
        <v>0</v>
      </c>
    </row>
    <row r="269" ht="15" spans="1:12">
      <c r="A269" s="207" t="s">
        <v>711</v>
      </c>
      <c r="B269" s="208" t="s">
        <v>712</v>
      </c>
      <c r="C269" s="229" t="s">
        <v>713</v>
      </c>
      <c r="D269" s="210" t="s">
        <v>330</v>
      </c>
      <c r="E269" s="64">
        <v>206</v>
      </c>
      <c r="F269" s="65"/>
      <c r="G269" s="71">
        <f t="shared" si="12"/>
        <v>0</v>
      </c>
      <c r="H269" s="221"/>
      <c r="I269" s="74"/>
      <c r="J269" s="74"/>
      <c r="K269" s="73">
        <f t="shared" si="13"/>
        <v>0</v>
      </c>
      <c r="L269" s="73">
        <f t="shared" si="14"/>
        <v>0</v>
      </c>
    </row>
    <row r="270" ht="15" spans="1:12">
      <c r="A270" s="207"/>
      <c r="B270" s="208" t="s">
        <v>714</v>
      </c>
      <c r="C270" s="229" t="s">
        <v>715</v>
      </c>
      <c r="D270" s="210" t="s">
        <v>330</v>
      </c>
      <c r="E270" s="64">
        <v>380</v>
      </c>
      <c r="F270" s="65"/>
      <c r="G270" s="71">
        <f t="shared" si="12"/>
        <v>0</v>
      </c>
      <c r="H270" s="221"/>
      <c r="I270" s="74"/>
      <c r="J270" s="74"/>
      <c r="K270" s="73">
        <f t="shared" si="13"/>
        <v>0</v>
      </c>
      <c r="L270" s="73">
        <f t="shared" si="14"/>
        <v>0</v>
      </c>
    </row>
    <row r="271" ht="15" spans="1:12">
      <c r="A271" s="207"/>
      <c r="B271" s="208" t="s">
        <v>716</v>
      </c>
      <c r="C271" s="229" t="s">
        <v>717</v>
      </c>
      <c r="D271" s="210" t="s">
        <v>330</v>
      </c>
      <c r="E271" s="64">
        <v>380</v>
      </c>
      <c r="F271" s="65"/>
      <c r="G271" s="71">
        <f t="shared" si="12"/>
        <v>0</v>
      </c>
      <c r="H271" s="221"/>
      <c r="I271" s="74"/>
      <c r="J271" s="74"/>
      <c r="K271" s="73">
        <f t="shared" si="13"/>
        <v>0</v>
      </c>
      <c r="L271" s="73">
        <f t="shared" si="14"/>
        <v>0</v>
      </c>
    </row>
    <row r="272" ht="15" spans="1:12">
      <c r="A272" s="207"/>
      <c r="B272" s="208" t="s">
        <v>718</v>
      </c>
      <c r="C272" s="208" t="s">
        <v>719</v>
      </c>
      <c r="D272" s="210" t="s">
        <v>330</v>
      </c>
      <c r="E272" s="64">
        <v>365</v>
      </c>
      <c r="F272" s="65"/>
      <c r="G272" s="71">
        <f t="shared" si="12"/>
        <v>0</v>
      </c>
      <c r="H272" s="221"/>
      <c r="I272" s="74"/>
      <c r="J272" s="74"/>
      <c r="K272" s="73">
        <f t="shared" si="13"/>
        <v>0</v>
      </c>
      <c r="L272" s="73">
        <f t="shared" si="14"/>
        <v>0</v>
      </c>
    </row>
    <row r="273" ht="15" spans="1:12">
      <c r="A273" s="207"/>
      <c r="B273" s="208" t="s">
        <v>720</v>
      </c>
      <c r="C273" s="229" t="s">
        <v>721</v>
      </c>
      <c r="D273" s="210" t="s">
        <v>330</v>
      </c>
      <c r="E273" s="64">
        <v>57</v>
      </c>
      <c r="F273" s="65"/>
      <c r="G273" s="71">
        <f t="shared" si="12"/>
        <v>0</v>
      </c>
      <c r="H273" s="221"/>
      <c r="I273" s="74"/>
      <c r="J273" s="74"/>
      <c r="K273" s="73">
        <f t="shared" si="13"/>
        <v>0</v>
      </c>
      <c r="L273" s="73">
        <f t="shared" si="14"/>
        <v>0</v>
      </c>
    </row>
    <row r="274" ht="15" spans="1:12">
      <c r="A274" s="207"/>
      <c r="B274" s="208"/>
      <c r="C274" s="229" t="s">
        <v>722</v>
      </c>
      <c r="D274" s="210" t="s">
        <v>330</v>
      </c>
      <c r="E274" s="64">
        <v>131</v>
      </c>
      <c r="F274" s="65"/>
      <c r="G274" s="71">
        <f t="shared" si="12"/>
        <v>0</v>
      </c>
      <c r="H274" s="221"/>
      <c r="I274" s="74"/>
      <c r="J274" s="74"/>
      <c r="K274" s="73">
        <f t="shared" si="13"/>
        <v>0</v>
      </c>
      <c r="L274" s="73">
        <f t="shared" si="14"/>
        <v>0</v>
      </c>
    </row>
    <row r="275" ht="15" spans="1:12">
      <c r="A275" s="207"/>
      <c r="B275" s="208"/>
      <c r="C275" s="229" t="s">
        <v>723</v>
      </c>
      <c r="D275" s="210" t="s">
        <v>330</v>
      </c>
      <c r="E275" s="64">
        <v>162</v>
      </c>
      <c r="F275" s="65"/>
      <c r="G275" s="71">
        <f t="shared" si="12"/>
        <v>0</v>
      </c>
      <c r="H275" s="221"/>
      <c r="I275" s="74"/>
      <c r="J275" s="74"/>
      <c r="K275" s="73">
        <f t="shared" si="13"/>
        <v>0</v>
      </c>
      <c r="L275" s="73">
        <f t="shared" si="14"/>
        <v>0</v>
      </c>
    </row>
    <row r="276" ht="15" spans="1:12">
      <c r="A276" s="207"/>
      <c r="B276" s="208" t="s">
        <v>724</v>
      </c>
      <c r="C276" s="229"/>
      <c r="D276" s="210" t="s">
        <v>330</v>
      </c>
      <c r="E276" s="64">
        <v>162</v>
      </c>
      <c r="F276" s="65"/>
      <c r="G276" s="71">
        <f t="shared" si="12"/>
        <v>0</v>
      </c>
      <c r="H276" s="221"/>
      <c r="I276" s="74"/>
      <c r="J276" s="74"/>
      <c r="K276" s="73">
        <f t="shared" si="13"/>
        <v>0</v>
      </c>
      <c r="L276" s="73">
        <f t="shared" si="14"/>
        <v>0</v>
      </c>
    </row>
    <row r="277" ht="15" spans="1:12">
      <c r="A277" s="207"/>
      <c r="B277" s="208" t="s">
        <v>725</v>
      </c>
      <c r="C277" s="229"/>
      <c r="D277" s="210" t="s">
        <v>330</v>
      </c>
      <c r="E277" s="64">
        <v>314</v>
      </c>
      <c r="F277" s="65"/>
      <c r="G277" s="71">
        <f t="shared" si="12"/>
        <v>0</v>
      </c>
      <c r="H277" s="221"/>
      <c r="I277" s="74"/>
      <c r="J277" s="74"/>
      <c r="K277" s="73">
        <f t="shared" si="13"/>
        <v>0</v>
      </c>
      <c r="L277" s="73">
        <f t="shared" si="14"/>
        <v>0</v>
      </c>
    </row>
    <row r="278" ht="15" spans="1:12">
      <c r="A278" s="207"/>
      <c r="B278" s="232" t="s">
        <v>726</v>
      </c>
      <c r="C278" s="230" t="s">
        <v>727</v>
      </c>
      <c r="D278" s="210" t="s">
        <v>330</v>
      </c>
      <c r="E278" s="64">
        <v>285</v>
      </c>
      <c r="F278" s="65"/>
      <c r="G278" s="71">
        <f t="shared" si="12"/>
        <v>0</v>
      </c>
      <c r="H278" s="221"/>
      <c r="I278" s="74"/>
      <c r="J278" s="74"/>
      <c r="K278" s="73">
        <f t="shared" si="13"/>
        <v>0</v>
      </c>
      <c r="L278" s="73">
        <f t="shared" si="14"/>
        <v>0</v>
      </c>
    </row>
    <row r="279" ht="15" spans="1:12">
      <c r="A279" s="207"/>
      <c r="B279" s="232" t="s">
        <v>728</v>
      </c>
      <c r="C279" s="230" t="s">
        <v>729</v>
      </c>
      <c r="D279" s="210" t="s">
        <v>330</v>
      </c>
      <c r="E279" s="64">
        <v>188</v>
      </c>
      <c r="F279" s="65"/>
      <c r="G279" s="71">
        <f t="shared" si="12"/>
        <v>0</v>
      </c>
      <c r="H279" s="221"/>
      <c r="I279" s="74"/>
      <c r="J279" s="74"/>
      <c r="K279" s="73">
        <f t="shared" si="13"/>
        <v>0</v>
      </c>
      <c r="L279" s="73">
        <f t="shared" si="14"/>
        <v>0</v>
      </c>
    </row>
    <row r="280" ht="18" spans="1:12">
      <c r="A280" s="175" t="s">
        <v>730</v>
      </c>
      <c r="B280" s="76"/>
      <c r="C280" s="76"/>
      <c r="D280" s="76"/>
      <c r="E280" s="76"/>
      <c r="F280" s="76"/>
      <c r="G280" s="97"/>
      <c r="H280" s="221"/>
      <c r="I280" s="74"/>
      <c r="J280" s="74"/>
      <c r="K280" s="73">
        <f t="shared" si="13"/>
        <v>0</v>
      </c>
      <c r="L280" s="73">
        <f t="shared" si="14"/>
        <v>0</v>
      </c>
    </row>
    <row r="281" ht="15" spans="1:12">
      <c r="A281" s="207" t="s">
        <v>731</v>
      </c>
      <c r="B281" s="208" t="s">
        <v>732</v>
      </c>
      <c r="C281" s="208" t="s">
        <v>733</v>
      </c>
      <c r="D281" s="210" t="s">
        <v>330</v>
      </c>
      <c r="E281" s="64">
        <v>3325</v>
      </c>
      <c r="F281" s="65"/>
      <c r="G281" s="71">
        <f t="shared" si="12"/>
        <v>0</v>
      </c>
      <c r="H281" s="221"/>
      <c r="I281" s="74"/>
      <c r="J281" s="74"/>
      <c r="K281" s="73">
        <f t="shared" si="13"/>
        <v>0</v>
      </c>
      <c r="L281" s="73">
        <f t="shared" si="14"/>
        <v>0</v>
      </c>
    </row>
    <row r="282" ht="15" spans="1:12">
      <c r="A282" s="207"/>
      <c r="B282" s="208" t="s">
        <v>734</v>
      </c>
      <c r="C282" s="208" t="s">
        <v>735</v>
      </c>
      <c r="D282" s="210" t="s">
        <v>330</v>
      </c>
      <c r="E282" s="64">
        <v>914</v>
      </c>
      <c r="F282" s="65"/>
      <c r="G282" s="71">
        <f t="shared" si="12"/>
        <v>0</v>
      </c>
      <c r="H282" s="221"/>
      <c r="I282" s="74"/>
      <c r="J282" s="74"/>
      <c r="K282" s="73">
        <f t="shared" si="13"/>
        <v>0</v>
      </c>
      <c r="L282" s="73">
        <f t="shared" si="14"/>
        <v>0</v>
      </c>
    </row>
    <row r="283" ht="15" spans="1:12">
      <c r="A283" s="207"/>
      <c r="B283" s="208" t="s">
        <v>736</v>
      </c>
      <c r="C283" s="208" t="s">
        <v>737</v>
      </c>
      <c r="D283" s="210" t="s">
        <v>330</v>
      </c>
      <c r="E283" s="64">
        <v>1054</v>
      </c>
      <c r="F283" s="65"/>
      <c r="G283" s="71">
        <f t="shared" si="12"/>
        <v>0</v>
      </c>
      <c r="H283" s="221"/>
      <c r="I283" s="74"/>
      <c r="J283" s="74"/>
      <c r="K283" s="73">
        <f t="shared" si="13"/>
        <v>0</v>
      </c>
      <c r="L283" s="73">
        <f t="shared" si="14"/>
        <v>0</v>
      </c>
    </row>
    <row r="284" ht="15" spans="1:12">
      <c r="A284" s="207" t="s">
        <v>738</v>
      </c>
      <c r="B284" s="208" t="s">
        <v>739</v>
      </c>
      <c r="C284" s="208" t="s">
        <v>740</v>
      </c>
      <c r="D284" s="210" t="s">
        <v>330</v>
      </c>
      <c r="E284" s="64">
        <v>950</v>
      </c>
      <c r="F284" s="65"/>
      <c r="G284" s="71">
        <f t="shared" si="12"/>
        <v>0</v>
      </c>
      <c r="H284" s="221"/>
      <c r="I284" s="74"/>
      <c r="J284" s="74"/>
      <c r="K284" s="73">
        <f t="shared" si="13"/>
        <v>0</v>
      </c>
      <c r="L284" s="73">
        <f t="shared" si="14"/>
        <v>0</v>
      </c>
    </row>
    <row r="285" ht="15" spans="1:12">
      <c r="A285" s="207"/>
      <c r="B285" s="208" t="s">
        <v>741</v>
      </c>
      <c r="C285" s="208" t="s">
        <v>742</v>
      </c>
      <c r="D285" s="210" t="s">
        <v>330</v>
      </c>
      <c r="E285" s="64">
        <v>190</v>
      </c>
      <c r="F285" s="65"/>
      <c r="G285" s="71">
        <f t="shared" si="12"/>
        <v>0</v>
      </c>
      <c r="H285" s="221"/>
      <c r="I285" s="74"/>
      <c r="J285" s="74"/>
      <c r="K285" s="73">
        <f t="shared" si="13"/>
        <v>0</v>
      </c>
      <c r="L285" s="73">
        <f t="shared" si="14"/>
        <v>0</v>
      </c>
    </row>
    <row r="286" ht="15" spans="1:12">
      <c r="A286" s="207"/>
      <c r="B286" s="208" t="s">
        <v>743</v>
      </c>
      <c r="C286" s="208" t="s">
        <v>744</v>
      </c>
      <c r="D286" s="210" t="s">
        <v>330</v>
      </c>
      <c r="E286" s="64">
        <v>475</v>
      </c>
      <c r="F286" s="65"/>
      <c r="G286" s="71">
        <f t="shared" si="12"/>
        <v>0</v>
      </c>
      <c r="H286" s="221"/>
      <c r="I286" s="74"/>
      <c r="J286" s="74"/>
      <c r="K286" s="73">
        <f t="shared" si="13"/>
        <v>0</v>
      </c>
      <c r="L286" s="73">
        <f t="shared" si="14"/>
        <v>0</v>
      </c>
    </row>
    <row r="287" ht="15.75" spans="1:12">
      <c r="A287" s="236" t="s">
        <v>745</v>
      </c>
      <c r="B287" s="237"/>
      <c r="C287" s="237"/>
      <c r="D287" s="238" t="s">
        <v>330</v>
      </c>
      <c r="E287" s="199">
        <v>1784.04</v>
      </c>
      <c r="F287" s="98"/>
      <c r="G287" s="99">
        <f t="shared" si="12"/>
        <v>0</v>
      </c>
      <c r="H287" s="221"/>
      <c r="I287" s="74"/>
      <c r="J287" s="74"/>
      <c r="K287" s="73">
        <f t="shared" si="13"/>
        <v>0</v>
      </c>
      <c r="L287" s="73">
        <f t="shared" si="14"/>
        <v>0</v>
      </c>
    </row>
    <row r="288" s="46" customFormat="1" ht="21.9" spans="1:12">
      <c r="A288" s="24" t="s">
        <v>39</v>
      </c>
      <c r="B288" s="25"/>
      <c r="C288" s="25"/>
      <c r="D288" s="25"/>
      <c r="E288" s="36"/>
      <c r="F288" s="36"/>
      <c r="G288" s="37">
        <f>SUM(G281:G287,G212:G279,G138:G210,G6:G136)</f>
        <v>0</v>
      </c>
      <c r="I288" s="104"/>
      <c r="J288" s="239"/>
      <c r="K288" s="104">
        <f>SUM(K6:K287)</f>
        <v>0</v>
      </c>
      <c r="L288" s="104">
        <f>SUM(L6:L287)</f>
        <v>0</v>
      </c>
    </row>
    <row r="289" ht="15.15"/>
  </sheetData>
  <protectedRanges>
    <protectedRange sqref="B100 B85 B65 B51 B32 B16:B19" name="区域1_2"/>
  </protectedRanges>
  <mergeCells count="62">
    <mergeCell ref="A1:G1"/>
    <mergeCell ref="A4:B4"/>
    <mergeCell ref="A6:A16"/>
    <mergeCell ref="A50:A57"/>
    <mergeCell ref="A58:A130"/>
    <mergeCell ref="A131:A132"/>
    <mergeCell ref="A133:A136"/>
    <mergeCell ref="A138:A168"/>
    <mergeCell ref="A169:A210"/>
    <mergeCell ref="A212:A218"/>
    <mergeCell ref="A219:A245"/>
    <mergeCell ref="A246:A258"/>
    <mergeCell ref="A259:A268"/>
    <mergeCell ref="A269:A279"/>
    <mergeCell ref="A281:A283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B95:B97"/>
    <mergeCell ref="B112:B114"/>
    <mergeCell ref="B115:B118"/>
    <mergeCell ref="B122:B124"/>
    <mergeCell ref="B125:B126"/>
    <mergeCell ref="B139:B150"/>
    <mergeCell ref="B151:B153"/>
    <mergeCell ref="B154:B157"/>
    <mergeCell ref="B159:B160"/>
    <mergeCell ref="B163:B164"/>
    <mergeCell ref="B170:B175"/>
    <mergeCell ref="B176:B178"/>
    <mergeCell ref="B179:B181"/>
    <mergeCell ref="B193:B195"/>
    <mergeCell ref="B196:B198"/>
    <mergeCell ref="B199:B201"/>
    <mergeCell ref="B206:B207"/>
    <mergeCell ref="B212:B213"/>
    <mergeCell ref="B215:B217"/>
    <mergeCell ref="B220:B223"/>
    <mergeCell ref="B224:B226"/>
    <mergeCell ref="B227:B228"/>
    <mergeCell ref="B247:B248"/>
    <mergeCell ref="B249:B250"/>
    <mergeCell ref="B251:B254"/>
    <mergeCell ref="B256:B257"/>
    <mergeCell ref="B273:B275"/>
    <mergeCell ref="A26:B34"/>
    <mergeCell ref="A35:B49"/>
    <mergeCell ref="A20:B25"/>
    <mergeCell ref="A17:B19"/>
  </mergeCells>
  <printOptions horizontalCentered="1"/>
  <pageMargins left="0.708661417322835" right="0.708661417322835" top="0.748031496062992" bottom="0.748031496062992" header="0.31496062992126" footer="0.31496062992126"/>
  <pageSetup paperSize="9" scale="41" fitToHeight="2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14"/>
  <sheetViews>
    <sheetView zoomScale="80" zoomScaleNormal="80" topLeftCell="A56" workbookViewId="0">
      <selection activeCell="F24" sqref="F24"/>
    </sheetView>
  </sheetViews>
  <sheetFormatPr defaultColWidth="9.10576923076923" defaultRowHeight="16.8"/>
  <cols>
    <col min="1" max="1" width="37.7788461538462" style="44" customWidth="1"/>
    <col min="2" max="2" width="54.8846153846154" style="44" customWidth="1"/>
    <col min="3" max="3" width="22.3365384615385" style="44" customWidth="1"/>
    <col min="4" max="4" width="9.77884615384615" style="44" customWidth="1"/>
    <col min="5" max="5" width="13" style="164" customWidth="1"/>
    <col min="6" max="6" width="11" style="44" customWidth="1"/>
    <col min="7" max="7" width="19.7788461538462" style="165" customWidth="1"/>
    <col min="8" max="8" width="37.1057692307692" style="163" customWidth="1"/>
    <col min="9" max="12" width="9.10576923076923" style="163" hidden="1" customWidth="1"/>
    <col min="13" max="37" width="9.10576923076923" style="163"/>
    <col min="38" max="16384" width="9.10576923076923" style="44"/>
  </cols>
  <sheetData>
    <row r="1" ht="28.8" spans="1:7">
      <c r="A1" s="4" t="s">
        <v>20</v>
      </c>
      <c r="B1" s="4"/>
      <c r="C1" s="4"/>
      <c r="D1" s="4"/>
      <c r="E1" s="4"/>
      <c r="F1" s="4"/>
      <c r="G1" s="4"/>
    </row>
    <row r="2" spans="1:7">
      <c r="A2" s="106"/>
      <c r="B2" s="106"/>
      <c r="C2" s="106"/>
      <c r="D2" s="106"/>
      <c r="E2" s="186"/>
      <c r="F2" s="106"/>
      <c r="G2" s="106"/>
    </row>
    <row r="3" spans="1:7">
      <c r="A3" s="6"/>
      <c r="B3" s="6"/>
      <c r="C3" s="6"/>
      <c r="D3" s="6"/>
      <c r="E3" s="6"/>
      <c r="F3" s="6"/>
      <c r="G3" s="6"/>
    </row>
    <row r="4" ht="20.4" spans="1:12">
      <c r="A4" s="7" t="s">
        <v>34</v>
      </c>
      <c r="B4" s="7"/>
      <c r="C4" s="7" t="s">
        <v>35</v>
      </c>
      <c r="D4" s="7" t="s">
        <v>36</v>
      </c>
      <c r="E4" s="7" t="s">
        <v>37</v>
      </c>
      <c r="F4" s="7" t="s">
        <v>38</v>
      </c>
      <c r="G4" s="7" t="s">
        <v>39</v>
      </c>
      <c r="H4" s="187" t="s">
        <v>40</v>
      </c>
      <c r="I4" s="73" t="s">
        <v>32</v>
      </c>
      <c r="J4" s="73"/>
      <c r="K4" s="73" t="s">
        <v>33</v>
      </c>
      <c r="L4" s="73"/>
    </row>
    <row r="5" ht="17.6" spans="1:12">
      <c r="A5" s="166" t="s">
        <v>746</v>
      </c>
      <c r="B5" s="167"/>
      <c r="C5" s="167"/>
      <c r="D5" s="167"/>
      <c r="E5" s="167"/>
      <c r="F5" s="167"/>
      <c r="G5" s="188"/>
      <c r="H5" s="189"/>
      <c r="I5" s="73" t="s">
        <v>41</v>
      </c>
      <c r="J5" s="73" t="s">
        <v>42</v>
      </c>
      <c r="K5" s="73" t="s">
        <v>41</v>
      </c>
      <c r="L5" s="73" t="s">
        <v>42</v>
      </c>
    </row>
    <row r="6" spans="1:12">
      <c r="A6" s="168" t="s">
        <v>747</v>
      </c>
      <c r="B6" s="169"/>
      <c r="C6" s="170"/>
      <c r="D6" s="171" t="s">
        <v>748</v>
      </c>
      <c r="E6" s="64">
        <v>238</v>
      </c>
      <c r="F6" s="65"/>
      <c r="G6" s="71">
        <f>E6*F6</f>
        <v>0</v>
      </c>
      <c r="H6" s="35"/>
      <c r="I6" s="74"/>
      <c r="J6" s="74"/>
      <c r="K6" s="73">
        <f>G6*I6</f>
        <v>0</v>
      </c>
      <c r="L6" s="73">
        <f>J6*G6</f>
        <v>0</v>
      </c>
    </row>
    <row r="7" spans="1:12">
      <c r="A7" s="168" t="s">
        <v>749</v>
      </c>
      <c r="B7" s="169"/>
      <c r="C7" s="170"/>
      <c r="D7" s="171" t="s">
        <v>748</v>
      </c>
      <c r="E7" s="64">
        <v>497</v>
      </c>
      <c r="F7" s="65"/>
      <c r="G7" s="71">
        <f t="shared" ref="G7:G25" si="0">E7*F7</f>
        <v>0</v>
      </c>
      <c r="H7" s="35"/>
      <c r="I7" s="191"/>
      <c r="J7" s="191"/>
      <c r="K7" s="73">
        <f t="shared" ref="K7:K70" si="1">G7*I7</f>
        <v>0</v>
      </c>
      <c r="L7" s="73">
        <f t="shared" ref="L7:L70" si="2">J7*G7</f>
        <v>0</v>
      </c>
    </row>
    <row r="8" spans="1:12">
      <c r="A8" s="168" t="s">
        <v>750</v>
      </c>
      <c r="B8" s="169"/>
      <c r="C8" s="170"/>
      <c r="D8" s="171" t="s">
        <v>748</v>
      </c>
      <c r="E8" s="64">
        <v>900</v>
      </c>
      <c r="F8" s="65"/>
      <c r="G8" s="71">
        <f t="shared" si="0"/>
        <v>0</v>
      </c>
      <c r="H8" s="190"/>
      <c r="I8" s="191"/>
      <c r="J8" s="191"/>
      <c r="K8" s="73">
        <f t="shared" si="1"/>
        <v>0</v>
      </c>
      <c r="L8" s="73">
        <f t="shared" si="2"/>
        <v>0</v>
      </c>
    </row>
    <row r="9" spans="1:12">
      <c r="A9" s="168" t="s">
        <v>751</v>
      </c>
      <c r="B9" s="169"/>
      <c r="C9" s="170"/>
      <c r="D9" s="171" t="s">
        <v>748</v>
      </c>
      <c r="E9" s="64">
        <v>311</v>
      </c>
      <c r="F9" s="65"/>
      <c r="G9" s="71">
        <f t="shared" si="0"/>
        <v>0</v>
      </c>
      <c r="H9" s="190"/>
      <c r="I9" s="191"/>
      <c r="J9" s="191"/>
      <c r="K9" s="73">
        <f t="shared" si="1"/>
        <v>0</v>
      </c>
      <c r="L9" s="73">
        <f t="shared" si="2"/>
        <v>0</v>
      </c>
    </row>
    <row r="10" spans="1:12">
      <c r="A10" s="168" t="s">
        <v>752</v>
      </c>
      <c r="B10" s="169"/>
      <c r="C10" s="170"/>
      <c r="D10" s="171" t="s">
        <v>748</v>
      </c>
      <c r="E10" s="64">
        <v>566</v>
      </c>
      <c r="F10" s="65"/>
      <c r="G10" s="71">
        <f t="shared" si="0"/>
        <v>0</v>
      </c>
      <c r="H10" s="190"/>
      <c r="I10" s="191"/>
      <c r="J10" s="191"/>
      <c r="K10" s="73">
        <f t="shared" si="1"/>
        <v>0</v>
      </c>
      <c r="L10" s="73">
        <f t="shared" si="2"/>
        <v>0</v>
      </c>
    </row>
    <row r="11" spans="1:12">
      <c r="A11" s="168" t="s">
        <v>753</v>
      </c>
      <c r="B11" s="169"/>
      <c r="C11" s="170"/>
      <c r="D11" s="171" t="s">
        <v>748</v>
      </c>
      <c r="E11" s="64">
        <v>900</v>
      </c>
      <c r="F11" s="65"/>
      <c r="G11" s="71">
        <f t="shared" si="0"/>
        <v>0</v>
      </c>
      <c r="H11" s="190"/>
      <c r="I11" s="191"/>
      <c r="J11" s="191"/>
      <c r="K11" s="73">
        <f t="shared" si="1"/>
        <v>0</v>
      </c>
      <c r="L11" s="73">
        <f t="shared" si="2"/>
        <v>0</v>
      </c>
    </row>
    <row r="12" ht="15" customHeight="1" spans="1:12">
      <c r="A12" s="168" t="s">
        <v>754</v>
      </c>
      <c r="B12" s="169"/>
      <c r="C12" s="170"/>
      <c r="D12" s="171" t="s">
        <v>748</v>
      </c>
      <c r="E12" s="64">
        <v>269</v>
      </c>
      <c r="F12" s="65"/>
      <c r="G12" s="71">
        <f t="shared" si="0"/>
        <v>0</v>
      </c>
      <c r="H12" s="190"/>
      <c r="I12" s="191"/>
      <c r="J12" s="191"/>
      <c r="K12" s="73">
        <f t="shared" si="1"/>
        <v>0</v>
      </c>
      <c r="L12" s="73">
        <f t="shared" si="2"/>
        <v>0</v>
      </c>
    </row>
    <row r="13" spans="1:12">
      <c r="A13" s="168" t="s">
        <v>755</v>
      </c>
      <c r="B13" s="169"/>
      <c r="C13" s="170"/>
      <c r="D13" s="171" t="s">
        <v>748</v>
      </c>
      <c r="E13" s="64">
        <v>442</v>
      </c>
      <c r="F13" s="65"/>
      <c r="G13" s="71">
        <f t="shared" si="0"/>
        <v>0</v>
      </c>
      <c r="H13" s="190"/>
      <c r="I13" s="191"/>
      <c r="J13" s="191"/>
      <c r="K13" s="73">
        <f t="shared" si="1"/>
        <v>0</v>
      </c>
      <c r="L13" s="73">
        <f t="shared" si="2"/>
        <v>0</v>
      </c>
    </row>
    <row r="14" spans="1:12">
      <c r="A14" s="168" t="s">
        <v>756</v>
      </c>
      <c r="B14" s="169"/>
      <c r="C14" s="170"/>
      <c r="D14" s="171" t="s">
        <v>748</v>
      </c>
      <c r="E14" s="64">
        <v>650</v>
      </c>
      <c r="F14" s="65"/>
      <c r="G14" s="71">
        <f t="shared" si="0"/>
        <v>0</v>
      </c>
      <c r="H14" s="190"/>
      <c r="I14" s="191"/>
      <c r="J14" s="191"/>
      <c r="K14" s="73">
        <f t="shared" si="1"/>
        <v>0</v>
      </c>
      <c r="L14" s="73">
        <f t="shared" si="2"/>
        <v>0</v>
      </c>
    </row>
    <row r="15" spans="1:12">
      <c r="A15" s="168" t="s">
        <v>757</v>
      </c>
      <c r="B15" s="169"/>
      <c r="C15" s="170"/>
      <c r="D15" s="171" t="s">
        <v>748</v>
      </c>
      <c r="E15" s="64">
        <v>190</v>
      </c>
      <c r="F15" s="65"/>
      <c r="G15" s="71">
        <f t="shared" si="0"/>
        <v>0</v>
      </c>
      <c r="H15" s="190"/>
      <c r="I15" s="191"/>
      <c r="J15" s="191"/>
      <c r="K15" s="73">
        <f t="shared" si="1"/>
        <v>0</v>
      </c>
      <c r="L15" s="73">
        <f t="shared" si="2"/>
        <v>0</v>
      </c>
    </row>
    <row r="16" spans="1:12">
      <c r="A16" s="168" t="s">
        <v>758</v>
      </c>
      <c r="B16" s="169"/>
      <c r="C16" s="170"/>
      <c r="D16" s="171" t="s">
        <v>748</v>
      </c>
      <c r="E16" s="64">
        <v>380</v>
      </c>
      <c r="F16" s="65"/>
      <c r="G16" s="71">
        <f t="shared" si="0"/>
        <v>0</v>
      </c>
      <c r="H16" s="190"/>
      <c r="I16" s="191"/>
      <c r="J16" s="191"/>
      <c r="K16" s="73">
        <f t="shared" si="1"/>
        <v>0</v>
      </c>
      <c r="L16" s="73">
        <f t="shared" si="2"/>
        <v>0</v>
      </c>
    </row>
    <row r="17" spans="1:12">
      <c r="A17" s="168" t="s">
        <v>759</v>
      </c>
      <c r="B17" s="169"/>
      <c r="C17" s="170"/>
      <c r="D17" s="171" t="s">
        <v>748</v>
      </c>
      <c r="E17" s="64">
        <v>512</v>
      </c>
      <c r="F17" s="65"/>
      <c r="G17" s="71">
        <f t="shared" si="0"/>
        <v>0</v>
      </c>
      <c r="H17" s="190"/>
      <c r="I17" s="191"/>
      <c r="J17" s="191"/>
      <c r="K17" s="73">
        <f t="shared" si="1"/>
        <v>0</v>
      </c>
      <c r="L17" s="73">
        <f t="shared" si="2"/>
        <v>0</v>
      </c>
    </row>
    <row r="18" spans="1:12">
      <c r="A18" s="168" t="s">
        <v>760</v>
      </c>
      <c r="B18" s="169"/>
      <c r="C18" s="170"/>
      <c r="D18" s="171" t="s">
        <v>761</v>
      </c>
      <c r="E18" s="64">
        <v>550</v>
      </c>
      <c r="F18" s="65"/>
      <c r="G18" s="71">
        <f t="shared" si="0"/>
        <v>0</v>
      </c>
      <c r="H18" s="190"/>
      <c r="I18" s="191"/>
      <c r="J18" s="191"/>
      <c r="K18" s="73">
        <f t="shared" si="1"/>
        <v>0</v>
      </c>
      <c r="L18" s="73">
        <f t="shared" si="2"/>
        <v>0</v>
      </c>
    </row>
    <row r="19" spans="1:12">
      <c r="A19" s="172" t="s">
        <v>762</v>
      </c>
      <c r="B19" s="173" t="s">
        <v>763</v>
      </c>
      <c r="C19" s="170"/>
      <c r="D19" s="171" t="s">
        <v>748</v>
      </c>
      <c r="E19" s="64">
        <v>475</v>
      </c>
      <c r="F19" s="65"/>
      <c r="G19" s="71">
        <f t="shared" si="0"/>
        <v>0</v>
      </c>
      <c r="H19" s="190"/>
      <c r="I19" s="191"/>
      <c r="J19" s="191"/>
      <c r="K19" s="73">
        <f t="shared" si="1"/>
        <v>0</v>
      </c>
      <c r="L19" s="73">
        <f t="shared" si="2"/>
        <v>0</v>
      </c>
    </row>
    <row r="20" spans="1:12">
      <c r="A20" s="172"/>
      <c r="B20" s="173" t="s">
        <v>764</v>
      </c>
      <c r="C20" s="170"/>
      <c r="D20" s="171" t="s">
        <v>748</v>
      </c>
      <c r="E20" s="64">
        <v>1425</v>
      </c>
      <c r="F20" s="65"/>
      <c r="G20" s="71">
        <f t="shared" si="0"/>
        <v>0</v>
      </c>
      <c r="H20" s="190"/>
      <c r="I20" s="191"/>
      <c r="J20" s="191"/>
      <c r="K20" s="73">
        <f t="shared" si="1"/>
        <v>0</v>
      </c>
      <c r="L20" s="73">
        <f t="shared" si="2"/>
        <v>0</v>
      </c>
    </row>
    <row r="21" spans="1:12">
      <c r="A21" s="172"/>
      <c r="B21" s="173" t="s">
        <v>765</v>
      </c>
      <c r="C21" s="170"/>
      <c r="D21" s="171" t="s">
        <v>748</v>
      </c>
      <c r="E21" s="64">
        <v>3325</v>
      </c>
      <c r="F21" s="65"/>
      <c r="G21" s="71">
        <f t="shared" si="0"/>
        <v>0</v>
      </c>
      <c r="H21" s="190"/>
      <c r="I21" s="191"/>
      <c r="J21" s="191"/>
      <c r="K21" s="73">
        <f t="shared" si="1"/>
        <v>0</v>
      </c>
      <c r="L21" s="73">
        <f t="shared" si="2"/>
        <v>0</v>
      </c>
    </row>
    <row r="22" spans="1:12">
      <c r="A22" s="172"/>
      <c r="B22" s="173" t="s">
        <v>766</v>
      </c>
      <c r="C22" s="170"/>
      <c r="D22" s="171" t="s">
        <v>748</v>
      </c>
      <c r="E22" s="64">
        <v>4750</v>
      </c>
      <c r="F22" s="65"/>
      <c r="G22" s="71">
        <f t="shared" si="0"/>
        <v>0</v>
      </c>
      <c r="H22" s="190"/>
      <c r="I22" s="191"/>
      <c r="J22" s="191"/>
      <c r="K22" s="73">
        <f t="shared" si="1"/>
        <v>0</v>
      </c>
      <c r="L22" s="73">
        <f t="shared" si="2"/>
        <v>0</v>
      </c>
    </row>
    <row r="23" spans="1:12">
      <c r="A23" s="172"/>
      <c r="B23" s="174" t="s">
        <v>767</v>
      </c>
      <c r="C23" s="170"/>
      <c r="D23" s="171" t="s">
        <v>748</v>
      </c>
      <c r="E23" s="64">
        <v>1520</v>
      </c>
      <c r="F23" s="65"/>
      <c r="G23" s="71">
        <f t="shared" si="0"/>
        <v>0</v>
      </c>
      <c r="H23" s="190"/>
      <c r="I23" s="191"/>
      <c r="J23" s="191"/>
      <c r="K23" s="73">
        <f t="shared" si="1"/>
        <v>0</v>
      </c>
      <c r="L23" s="73">
        <f t="shared" si="2"/>
        <v>0</v>
      </c>
    </row>
    <row r="24" spans="1:12">
      <c r="A24" s="172"/>
      <c r="B24" s="174" t="s">
        <v>768</v>
      </c>
      <c r="C24" s="170"/>
      <c r="D24" s="171" t="s">
        <v>748</v>
      </c>
      <c r="E24" s="64">
        <v>1900</v>
      </c>
      <c r="F24" s="65"/>
      <c r="G24" s="71">
        <f t="shared" si="0"/>
        <v>0</v>
      </c>
      <c r="H24" s="190"/>
      <c r="I24" s="191"/>
      <c r="J24" s="191"/>
      <c r="K24" s="73">
        <f t="shared" si="1"/>
        <v>0</v>
      </c>
      <c r="L24" s="73">
        <f t="shared" si="2"/>
        <v>0</v>
      </c>
    </row>
    <row r="25" spans="1:12">
      <c r="A25" s="172"/>
      <c r="B25" s="174" t="s">
        <v>769</v>
      </c>
      <c r="C25" s="170"/>
      <c r="D25" s="171" t="s">
        <v>748</v>
      </c>
      <c r="E25" s="64">
        <v>2375</v>
      </c>
      <c r="F25" s="65"/>
      <c r="G25" s="71">
        <f t="shared" si="0"/>
        <v>0</v>
      </c>
      <c r="H25" s="190"/>
      <c r="I25" s="191"/>
      <c r="J25" s="191"/>
      <c r="K25" s="73">
        <f t="shared" si="1"/>
        <v>0</v>
      </c>
      <c r="L25" s="73">
        <f t="shared" si="2"/>
        <v>0</v>
      </c>
    </row>
    <row r="26" ht="18" spans="1:12">
      <c r="A26" s="175" t="s">
        <v>770</v>
      </c>
      <c r="B26" s="76"/>
      <c r="C26" s="76"/>
      <c r="D26" s="76"/>
      <c r="E26" s="76"/>
      <c r="F26" s="76"/>
      <c r="G26" s="97"/>
      <c r="H26" s="190"/>
      <c r="I26" s="191"/>
      <c r="J26" s="191"/>
      <c r="K26" s="73">
        <f t="shared" si="1"/>
        <v>0</v>
      </c>
      <c r="L26" s="73">
        <f t="shared" si="2"/>
        <v>0</v>
      </c>
    </row>
    <row r="27" spans="1:12">
      <c r="A27" s="176" t="s">
        <v>771</v>
      </c>
      <c r="B27" s="177" t="s">
        <v>772</v>
      </c>
      <c r="C27" s="170"/>
      <c r="D27" s="171" t="s">
        <v>773</v>
      </c>
      <c r="E27" s="64">
        <v>1620</v>
      </c>
      <c r="F27" s="65"/>
      <c r="G27" s="71">
        <f t="shared" ref="G27" si="3">E27*F27</f>
        <v>0</v>
      </c>
      <c r="H27" s="190"/>
      <c r="I27" s="191"/>
      <c r="J27" s="191"/>
      <c r="K27" s="73">
        <f t="shared" si="1"/>
        <v>0</v>
      </c>
      <c r="L27" s="73">
        <f t="shared" si="2"/>
        <v>0</v>
      </c>
    </row>
    <row r="28" spans="1:12">
      <c r="A28" s="178"/>
      <c r="B28" s="177" t="s">
        <v>774</v>
      </c>
      <c r="C28" s="170"/>
      <c r="D28" s="171" t="s">
        <v>773</v>
      </c>
      <c r="E28" s="64">
        <v>7600</v>
      </c>
      <c r="F28" s="65"/>
      <c r="G28" s="71">
        <f t="shared" ref="G28:G37" si="4">E28*F28</f>
        <v>0</v>
      </c>
      <c r="H28" s="190"/>
      <c r="I28" s="191"/>
      <c r="J28" s="191"/>
      <c r="K28" s="73">
        <f t="shared" si="1"/>
        <v>0</v>
      </c>
      <c r="L28" s="73">
        <f t="shared" si="2"/>
        <v>0</v>
      </c>
    </row>
    <row r="29" spans="1:12">
      <c r="A29" s="172" t="s">
        <v>775</v>
      </c>
      <c r="B29" s="177" t="s">
        <v>776</v>
      </c>
      <c r="C29" s="170" t="s">
        <v>777</v>
      </c>
      <c r="D29" s="171" t="s">
        <v>761</v>
      </c>
      <c r="E29" s="64">
        <v>1486</v>
      </c>
      <c r="F29" s="65"/>
      <c r="G29" s="71">
        <f t="shared" si="4"/>
        <v>0</v>
      </c>
      <c r="H29" s="190"/>
      <c r="I29" s="191"/>
      <c r="J29" s="191"/>
      <c r="K29" s="73">
        <f t="shared" si="1"/>
        <v>0</v>
      </c>
      <c r="L29" s="73">
        <f t="shared" si="2"/>
        <v>0</v>
      </c>
    </row>
    <row r="30" spans="1:12">
      <c r="A30" s="172"/>
      <c r="B30" s="177" t="s">
        <v>778</v>
      </c>
      <c r="C30" s="170"/>
      <c r="D30" s="171" t="s">
        <v>761</v>
      </c>
      <c r="E30" s="64">
        <v>2674</v>
      </c>
      <c r="F30" s="65"/>
      <c r="G30" s="71">
        <f t="shared" si="4"/>
        <v>0</v>
      </c>
      <c r="H30" s="190"/>
      <c r="I30" s="191"/>
      <c r="J30" s="191"/>
      <c r="K30" s="73">
        <f t="shared" si="1"/>
        <v>0</v>
      </c>
      <c r="L30" s="73">
        <f t="shared" si="2"/>
        <v>0</v>
      </c>
    </row>
    <row r="31" spans="1:12">
      <c r="A31" s="172"/>
      <c r="B31" s="177" t="s">
        <v>779</v>
      </c>
      <c r="C31" s="170"/>
      <c r="D31" s="171" t="s">
        <v>780</v>
      </c>
      <c r="E31" s="64">
        <v>1625</v>
      </c>
      <c r="F31" s="65"/>
      <c r="G31" s="71">
        <f t="shared" si="4"/>
        <v>0</v>
      </c>
      <c r="H31" s="190"/>
      <c r="I31" s="191"/>
      <c r="J31" s="191"/>
      <c r="K31" s="73">
        <f t="shared" si="1"/>
        <v>0</v>
      </c>
      <c r="L31" s="73">
        <f t="shared" si="2"/>
        <v>0</v>
      </c>
    </row>
    <row r="32" spans="1:12">
      <c r="A32" s="172"/>
      <c r="B32" s="177" t="s">
        <v>781</v>
      </c>
      <c r="C32" s="170"/>
      <c r="D32" s="171" t="s">
        <v>780</v>
      </c>
      <c r="E32" s="64">
        <v>2313</v>
      </c>
      <c r="F32" s="65"/>
      <c r="G32" s="71">
        <f t="shared" si="4"/>
        <v>0</v>
      </c>
      <c r="H32" s="190"/>
      <c r="I32" s="191"/>
      <c r="J32" s="191"/>
      <c r="K32" s="73">
        <f t="shared" si="1"/>
        <v>0</v>
      </c>
      <c r="L32" s="73">
        <f t="shared" si="2"/>
        <v>0</v>
      </c>
    </row>
    <row r="33" spans="1:12">
      <c r="A33" s="172"/>
      <c r="B33" s="179" t="s">
        <v>782</v>
      </c>
      <c r="C33" s="170"/>
      <c r="D33" s="179" t="s">
        <v>783</v>
      </c>
      <c r="E33" s="64">
        <v>1400</v>
      </c>
      <c r="F33" s="65"/>
      <c r="G33" s="71">
        <f t="shared" si="4"/>
        <v>0</v>
      </c>
      <c r="H33" s="190"/>
      <c r="I33" s="191"/>
      <c r="J33" s="191"/>
      <c r="K33" s="73">
        <f t="shared" si="1"/>
        <v>0</v>
      </c>
      <c r="L33" s="73">
        <f t="shared" si="2"/>
        <v>0</v>
      </c>
    </row>
    <row r="34" spans="1:12">
      <c r="A34" s="180" t="s">
        <v>784</v>
      </c>
      <c r="B34" s="181" t="s">
        <v>785</v>
      </c>
      <c r="C34" s="170"/>
      <c r="D34" s="171" t="s">
        <v>783</v>
      </c>
      <c r="E34" s="64">
        <v>476</v>
      </c>
      <c r="F34" s="65"/>
      <c r="G34" s="71">
        <f t="shared" si="4"/>
        <v>0</v>
      </c>
      <c r="H34" s="190"/>
      <c r="I34" s="191"/>
      <c r="J34" s="191"/>
      <c r="K34" s="73">
        <f t="shared" si="1"/>
        <v>0</v>
      </c>
      <c r="L34" s="73">
        <f t="shared" si="2"/>
        <v>0</v>
      </c>
    </row>
    <row r="35" spans="1:12">
      <c r="A35" s="180"/>
      <c r="B35" s="181" t="s">
        <v>786</v>
      </c>
      <c r="C35" s="170"/>
      <c r="D35" s="171" t="s">
        <v>783</v>
      </c>
      <c r="E35" s="64">
        <v>567</v>
      </c>
      <c r="F35" s="65"/>
      <c r="G35" s="71">
        <f t="shared" si="4"/>
        <v>0</v>
      </c>
      <c r="H35" s="190"/>
      <c r="I35" s="191"/>
      <c r="J35" s="191"/>
      <c r="K35" s="73">
        <f t="shared" si="1"/>
        <v>0</v>
      </c>
      <c r="L35" s="73">
        <f t="shared" si="2"/>
        <v>0</v>
      </c>
    </row>
    <row r="36" spans="1:12">
      <c r="A36" s="180"/>
      <c r="B36" s="181" t="s">
        <v>787</v>
      </c>
      <c r="C36" s="170"/>
      <c r="D36" s="171" t="s">
        <v>783</v>
      </c>
      <c r="E36" s="64">
        <v>1300</v>
      </c>
      <c r="F36" s="65"/>
      <c r="G36" s="71">
        <f t="shared" si="4"/>
        <v>0</v>
      </c>
      <c r="H36" s="190"/>
      <c r="I36" s="191"/>
      <c r="J36" s="191"/>
      <c r="K36" s="73">
        <f t="shared" si="1"/>
        <v>0</v>
      </c>
      <c r="L36" s="73">
        <f t="shared" si="2"/>
        <v>0</v>
      </c>
    </row>
    <row r="37" spans="1:12">
      <c r="A37" s="180"/>
      <c r="B37" s="181" t="s">
        <v>788</v>
      </c>
      <c r="C37" s="170"/>
      <c r="D37" s="171" t="s">
        <v>783</v>
      </c>
      <c r="E37" s="64">
        <v>2257</v>
      </c>
      <c r="F37" s="65"/>
      <c r="G37" s="71">
        <f t="shared" si="4"/>
        <v>0</v>
      </c>
      <c r="H37" s="190"/>
      <c r="I37" s="191"/>
      <c r="J37" s="191"/>
      <c r="K37" s="73">
        <f t="shared" si="1"/>
        <v>0</v>
      </c>
      <c r="L37" s="73">
        <f t="shared" si="2"/>
        <v>0</v>
      </c>
    </row>
    <row r="38" ht="18" spans="1:12">
      <c r="A38" s="175" t="s">
        <v>789</v>
      </c>
      <c r="B38" s="76"/>
      <c r="C38" s="76"/>
      <c r="D38" s="76"/>
      <c r="E38" s="76"/>
      <c r="F38" s="76"/>
      <c r="G38" s="97"/>
      <c r="H38" s="190"/>
      <c r="I38" s="191"/>
      <c r="J38" s="191"/>
      <c r="K38" s="73">
        <f t="shared" si="1"/>
        <v>0</v>
      </c>
      <c r="L38" s="73">
        <f t="shared" si="2"/>
        <v>0</v>
      </c>
    </row>
    <row r="39" ht="28.5" customHeight="1" spans="1:12">
      <c r="A39" s="172" t="s">
        <v>790</v>
      </c>
      <c r="B39" s="177" t="s">
        <v>791</v>
      </c>
      <c r="C39" s="170"/>
      <c r="D39" s="171" t="s">
        <v>109</v>
      </c>
      <c r="E39" s="64">
        <v>3325</v>
      </c>
      <c r="F39" s="65"/>
      <c r="G39" s="71">
        <f t="shared" ref="G39" si="5">E39*F39</f>
        <v>0</v>
      </c>
      <c r="H39" s="190"/>
      <c r="I39" s="191"/>
      <c r="J39" s="191"/>
      <c r="K39" s="73">
        <f t="shared" si="1"/>
        <v>0</v>
      </c>
      <c r="L39" s="73">
        <f t="shared" si="2"/>
        <v>0</v>
      </c>
    </row>
    <row r="40" spans="1:12">
      <c r="A40" s="176" t="s">
        <v>792</v>
      </c>
      <c r="B40" s="174" t="s">
        <v>793</v>
      </c>
      <c r="C40" s="170"/>
      <c r="D40" s="171" t="s">
        <v>748</v>
      </c>
      <c r="E40" s="64">
        <v>570</v>
      </c>
      <c r="F40" s="65"/>
      <c r="G40" s="71">
        <f t="shared" ref="G40:G47" si="6">E40*F40</f>
        <v>0</v>
      </c>
      <c r="H40" s="190"/>
      <c r="I40" s="191"/>
      <c r="J40" s="191"/>
      <c r="K40" s="73">
        <f t="shared" si="1"/>
        <v>0</v>
      </c>
      <c r="L40" s="73">
        <f t="shared" si="2"/>
        <v>0</v>
      </c>
    </row>
    <row r="41" spans="1:12">
      <c r="A41" s="176"/>
      <c r="B41" s="177" t="s">
        <v>794</v>
      </c>
      <c r="C41" s="170"/>
      <c r="D41" s="171" t="s">
        <v>748</v>
      </c>
      <c r="E41" s="64">
        <v>570</v>
      </c>
      <c r="F41" s="65"/>
      <c r="G41" s="71">
        <f t="shared" si="6"/>
        <v>0</v>
      </c>
      <c r="H41" s="190"/>
      <c r="I41" s="191"/>
      <c r="J41" s="191"/>
      <c r="K41" s="73">
        <f t="shared" si="1"/>
        <v>0</v>
      </c>
      <c r="L41" s="73">
        <f t="shared" si="2"/>
        <v>0</v>
      </c>
    </row>
    <row r="42" spans="1:12">
      <c r="A42" s="176"/>
      <c r="B42" s="177" t="s">
        <v>795</v>
      </c>
      <c r="C42" s="170"/>
      <c r="D42" s="171" t="s">
        <v>748</v>
      </c>
      <c r="E42" s="64">
        <v>950</v>
      </c>
      <c r="F42" s="65"/>
      <c r="G42" s="71">
        <f t="shared" si="6"/>
        <v>0</v>
      </c>
      <c r="H42" s="190"/>
      <c r="I42" s="191"/>
      <c r="J42" s="191"/>
      <c r="K42" s="73">
        <f t="shared" si="1"/>
        <v>0</v>
      </c>
      <c r="L42" s="73">
        <f t="shared" si="2"/>
        <v>0</v>
      </c>
    </row>
    <row r="43" spans="1:12">
      <c r="A43" s="176" t="s">
        <v>796</v>
      </c>
      <c r="B43" s="177" t="s">
        <v>797</v>
      </c>
      <c r="C43" s="170"/>
      <c r="D43" s="171" t="s">
        <v>798</v>
      </c>
      <c r="E43" s="64">
        <v>190</v>
      </c>
      <c r="F43" s="65"/>
      <c r="G43" s="71">
        <f t="shared" si="6"/>
        <v>0</v>
      </c>
      <c r="H43" s="190"/>
      <c r="I43" s="191"/>
      <c r="J43" s="191"/>
      <c r="K43" s="73">
        <f t="shared" si="1"/>
        <v>0</v>
      </c>
      <c r="L43" s="73">
        <f t="shared" si="2"/>
        <v>0</v>
      </c>
    </row>
    <row r="44" spans="1:12">
      <c r="A44" s="176"/>
      <c r="B44" s="177" t="s">
        <v>799</v>
      </c>
      <c r="C44" s="170"/>
      <c r="D44" s="171" t="s">
        <v>798</v>
      </c>
      <c r="E44" s="64">
        <v>190</v>
      </c>
      <c r="F44" s="65"/>
      <c r="G44" s="71">
        <f t="shared" si="6"/>
        <v>0</v>
      </c>
      <c r="H44" s="190"/>
      <c r="I44" s="191"/>
      <c r="J44" s="191"/>
      <c r="K44" s="73">
        <f t="shared" si="1"/>
        <v>0</v>
      </c>
      <c r="L44" s="73">
        <f t="shared" si="2"/>
        <v>0</v>
      </c>
    </row>
    <row r="45" spans="1:12">
      <c r="A45" s="176"/>
      <c r="B45" s="177" t="s">
        <v>800</v>
      </c>
      <c r="C45" s="170"/>
      <c r="D45" s="171" t="s">
        <v>798</v>
      </c>
      <c r="E45" s="64">
        <v>380</v>
      </c>
      <c r="F45" s="65"/>
      <c r="G45" s="71">
        <f t="shared" si="6"/>
        <v>0</v>
      </c>
      <c r="H45" s="190"/>
      <c r="I45" s="191"/>
      <c r="J45" s="191"/>
      <c r="K45" s="73">
        <f t="shared" si="1"/>
        <v>0</v>
      </c>
      <c r="L45" s="73">
        <f t="shared" si="2"/>
        <v>0</v>
      </c>
    </row>
    <row r="46" spans="1:12">
      <c r="A46" s="176"/>
      <c r="B46" s="177" t="s">
        <v>801</v>
      </c>
      <c r="C46" s="170"/>
      <c r="D46" s="171" t="s">
        <v>798</v>
      </c>
      <c r="E46" s="64">
        <v>950</v>
      </c>
      <c r="F46" s="65"/>
      <c r="G46" s="71">
        <f t="shared" si="6"/>
        <v>0</v>
      </c>
      <c r="H46" s="190"/>
      <c r="I46" s="191"/>
      <c r="J46" s="191"/>
      <c r="K46" s="73">
        <f t="shared" si="1"/>
        <v>0</v>
      </c>
      <c r="L46" s="73">
        <f t="shared" si="2"/>
        <v>0</v>
      </c>
    </row>
    <row r="47" spans="1:12">
      <c r="A47" s="176"/>
      <c r="B47" s="177" t="s">
        <v>802</v>
      </c>
      <c r="C47" s="170"/>
      <c r="D47" s="171" t="s">
        <v>798</v>
      </c>
      <c r="E47" s="64">
        <v>1425</v>
      </c>
      <c r="F47" s="65"/>
      <c r="G47" s="71">
        <f t="shared" si="6"/>
        <v>0</v>
      </c>
      <c r="H47" s="190"/>
      <c r="I47" s="191"/>
      <c r="J47" s="191"/>
      <c r="K47" s="73">
        <f t="shared" si="1"/>
        <v>0</v>
      </c>
      <c r="L47" s="73">
        <f t="shared" si="2"/>
        <v>0</v>
      </c>
    </row>
    <row r="48" ht="18" spans="1:12">
      <c r="A48" s="175" t="s">
        <v>803</v>
      </c>
      <c r="B48" s="76"/>
      <c r="C48" s="76"/>
      <c r="D48" s="76"/>
      <c r="E48" s="76"/>
      <c r="F48" s="76"/>
      <c r="G48" s="97"/>
      <c r="H48" s="190"/>
      <c r="I48" s="191"/>
      <c r="J48" s="191"/>
      <c r="K48" s="73">
        <f t="shared" si="1"/>
        <v>0</v>
      </c>
      <c r="L48" s="73">
        <f t="shared" si="2"/>
        <v>0</v>
      </c>
    </row>
    <row r="49" spans="1:12">
      <c r="A49" s="172" t="s">
        <v>804</v>
      </c>
      <c r="B49" s="177" t="s">
        <v>805</v>
      </c>
      <c r="C49" s="170"/>
      <c r="D49" s="171" t="s">
        <v>806</v>
      </c>
      <c r="E49" s="64">
        <v>62</v>
      </c>
      <c r="F49" s="65"/>
      <c r="G49" s="71">
        <f t="shared" ref="G49" si="7">E49*F49</f>
        <v>0</v>
      </c>
      <c r="H49" s="190"/>
      <c r="I49" s="191"/>
      <c r="J49" s="191"/>
      <c r="K49" s="73">
        <f t="shared" si="1"/>
        <v>0</v>
      </c>
      <c r="L49" s="73">
        <f t="shared" si="2"/>
        <v>0</v>
      </c>
    </row>
    <row r="50" spans="1:12">
      <c r="A50" s="172"/>
      <c r="B50" s="177" t="s">
        <v>807</v>
      </c>
      <c r="C50" s="170"/>
      <c r="D50" s="171" t="s">
        <v>806</v>
      </c>
      <c r="E50" s="64">
        <v>86</v>
      </c>
      <c r="F50" s="65"/>
      <c r="G50" s="71">
        <f t="shared" ref="G50:G52" si="8">E50*F50</f>
        <v>0</v>
      </c>
      <c r="H50" s="190"/>
      <c r="I50" s="191"/>
      <c r="J50" s="191"/>
      <c r="K50" s="73">
        <f t="shared" si="1"/>
        <v>0</v>
      </c>
      <c r="L50" s="73">
        <f t="shared" si="2"/>
        <v>0</v>
      </c>
    </row>
    <row r="51" spans="1:12">
      <c r="A51" s="172"/>
      <c r="B51" s="177" t="s">
        <v>808</v>
      </c>
      <c r="C51" s="170"/>
      <c r="D51" s="171" t="s">
        <v>806</v>
      </c>
      <c r="E51" s="64">
        <v>238</v>
      </c>
      <c r="F51" s="65"/>
      <c r="G51" s="71">
        <f t="shared" si="8"/>
        <v>0</v>
      </c>
      <c r="H51" s="190"/>
      <c r="I51" s="191"/>
      <c r="J51" s="191"/>
      <c r="K51" s="73">
        <f t="shared" si="1"/>
        <v>0</v>
      </c>
      <c r="L51" s="73">
        <f t="shared" si="2"/>
        <v>0</v>
      </c>
    </row>
    <row r="52" spans="1:12">
      <c r="A52" s="172"/>
      <c r="B52" s="177" t="s">
        <v>809</v>
      </c>
      <c r="C52" s="170"/>
      <c r="D52" s="171" t="s">
        <v>806</v>
      </c>
      <c r="E52" s="64">
        <v>238</v>
      </c>
      <c r="F52" s="65"/>
      <c r="G52" s="71">
        <f t="shared" si="8"/>
        <v>0</v>
      </c>
      <c r="H52" s="190"/>
      <c r="I52" s="191"/>
      <c r="J52" s="191"/>
      <c r="K52" s="73">
        <f t="shared" si="1"/>
        <v>0</v>
      </c>
      <c r="L52" s="73">
        <f t="shared" si="2"/>
        <v>0</v>
      </c>
    </row>
    <row r="53" ht="18" spans="1:12">
      <c r="A53" s="175" t="s">
        <v>810</v>
      </c>
      <c r="B53" s="76"/>
      <c r="C53" s="76"/>
      <c r="D53" s="76"/>
      <c r="E53" s="76"/>
      <c r="F53" s="76"/>
      <c r="G53" s="97"/>
      <c r="H53" s="190"/>
      <c r="I53" s="191"/>
      <c r="J53" s="191"/>
      <c r="K53" s="73">
        <f t="shared" si="1"/>
        <v>0</v>
      </c>
      <c r="L53" s="73">
        <f t="shared" si="2"/>
        <v>0</v>
      </c>
    </row>
    <row r="54" ht="58" spans="1:12">
      <c r="A54" s="172" t="s">
        <v>811</v>
      </c>
      <c r="B54" s="169" t="s">
        <v>812</v>
      </c>
      <c r="C54" s="182" t="s">
        <v>813</v>
      </c>
      <c r="D54" s="171" t="s">
        <v>814</v>
      </c>
      <c r="E54" s="64">
        <v>4750</v>
      </c>
      <c r="F54" s="65"/>
      <c r="G54" s="71">
        <f t="shared" ref="G54" si="9">E54*F54</f>
        <v>0</v>
      </c>
      <c r="H54" s="190"/>
      <c r="I54" s="191"/>
      <c r="J54" s="191"/>
      <c r="K54" s="73">
        <f t="shared" si="1"/>
        <v>0</v>
      </c>
      <c r="L54" s="73">
        <f t="shared" si="2"/>
        <v>0</v>
      </c>
    </row>
    <row r="55" spans="1:12">
      <c r="A55" s="172"/>
      <c r="B55" s="169" t="s">
        <v>815</v>
      </c>
      <c r="C55" s="182" t="s">
        <v>816</v>
      </c>
      <c r="D55" s="171" t="s">
        <v>814</v>
      </c>
      <c r="E55" s="64">
        <v>5700</v>
      </c>
      <c r="F55" s="65"/>
      <c r="G55" s="71">
        <f t="shared" ref="G55:G71" si="10">E55*F55</f>
        <v>0</v>
      </c>
      <c r="H55" s="190"/>
      <c r="I55" s="191"/>
      <c r="J55" s="191"/>
      <c r="K55" s="73">
        <f t="shared" si="1"/>
        <v>0</v>
      </c>
      <c r="L55" s="73">
        <f t="shared" si="2"/>
        <v>0</v>
      </c>
    </row>
    <row r="56" ht="29" spans="1:12">
      <c r="A56" s="172"/>
      <c r="B56" s="183" t="s">
        <v>817</v>
      </c>
      <c r="C56" s="182" t="s">
        <v>818</v>
      </c>
      <c r="D56" s="171" t="s">
        <v>814</v>
      </c>
      <c r="E56" s="64">
        <v>4750</v>
      </c>
      <c r="F56" s="65"/>
      <c r="G56" s="71">
        <f t="shared" si="10"/>
        <v>0</v>
      </c>
      <c r="H56" s="190"/>
      <c r="I56" s="191"/>
      <c r="J56" s="191"/>
      <c r="K56" s="73">
        <f t="shared" si="1"/>
        <v>0</v>
      </c>
      <c r="L56" s="73">
        <f t="shared" si="2"/>
        <v>0</v>
      </c>
    </row>
    <row r="57" spans="1:12">
      <c r="A57" s="184" t="s">
        <v>819</v>
      </c>
      <c r="B57" s="169" t="s">
        <v>820</v>
      </c>
      <c r="C57" s="170"/>
      <c r="D57" s="185" t="s">
        <v>261</v>
      </c>
      <c r="E57" s="64">
        <v>5025</v>
      </c>
      <c r="F57" s="65"/>
      <c r="G57" s="71">
        <f t="shared" si="10"/>
        <v>0</v>
      </c>
      <c r="H57" s="190"/>
      <c r="I57" s="191"/>
      <c r="J57" s="191"/>
      <c r="K57" s="73">
        <f t="shared" si="1"/>
        <v>0</v>
      </c>
      <c r="L57" s="73">
        <f t="shared" si="2"/>
        <v>0</v>
      </c>
    </row>
    <row r="58" spans="1:12">
      <c r="A58" s="184"/>
      <c r="B58" s="169" t="s">
        <v>821</v>
      </c>
      <c r="C58" s="170"/>
      <c r="D58" s="185" t="s">
        <v>261</v>
      </c>
      <c r="E58" s="64">
        <v>1673</v>
      </c>
      <c r="F58" s="65"/>
      <c r="G58" s="71">
        <f t="shared" si="10"/>
        <v>0</v>
      </c>
      <c r="H58" s="190"/>
      <c r="I58" s="191"/>
      <c r="J58" s="191"/>
      <c r="K58" s="73">
        <f t="shared" si="1"/>
        <v>0</v>
      </c>
      <c r="L58" s="73">
        <f t="shared" si="2"/>
        <v>0</v>
      </c>
    </row>
    <row r="59" spans="1:12">
      <c r="A59" s="184"/>
      <c r="B59" s="169" t="s">
        <v>822</v>
      </c>
      <c r="C59" s="170"/>
      <c r="D59" s="185" t="s">
        <v>261</v>
      </c>
      <c r="E59" s="64">
        <v>3325</v>
      </c>
      <c r="F59" s="65"/>
      <c r="G59" s="71">
        <f t="shared" si="10"/>
        <v>0</v>
      </c>
      <c r="H59" s="190"/>
      <c r="I59" s="191"/>
      <c r="J59" s="191"/>
      <c r="K59" s="73">
        <f t="shared" si="1"/>
        <v>0</v>
      </c>
      <c r="L59" s="73">
        <f t="shared" si="2"/>
        <v>0</v>
      </c>
    </row>
    <row r="60" spans="1:12">
      <c r="A60" s="184"/>
      <c r="B60" s="169" t="s">
        <v>823</v>
      </c>
      <c r="C60" s="170"/>
      <c r="D60" s="185" t="s">
        <v>261</v>
      </c>
      <c r="E60" s="64">
        <v>2834</v>
      </c>
      <c r="F60" s="65"/>
      <c r="G60" s="71">
        <f t="shared" si="10"/>
        <v>0</v>
      </c>
      <c r="H60" s="190"/>
      <c r="I60" s="191"/>
      <c r="J60" s="191"/>
      <c r="K60" s="73">
        <f t="shared" si="1"/>
        <v>0</v>
      </c>
      <c r="L60" s="73">
        <f t="shared" si="2"/>
        <v>0</v>
      </c>
    </row>
    <row r="61" spans="1:12">
      <c r="A61" s="184"/>
      <c r="B61" s="169" t="s">
        <v>824</v>
      </c>
      <c r="C61" s="170"/>
      <c r="D61" s="185" t="s">
        <v>261</v>
      </c>
      <c r="E61" s="64">
        <v>1634</v>
      </c>
      <c r="F61" s="65"/>
      <c r="G61" s="71">
        <f t="shared" si="10"/>
        <v>0</v>
      </c>
      <c r="H61" s="190"/>
      <c r="I61" s="191"/>
      <c r="J61" s="191"/>
      <c r="K61" s="73">
        <f t="shared" si="1"/>
        <v>0</v>
      </c>
      <c r="L61" s="73">
        <f t="shared" si="2"/>
        <v>0</v>
      </c>
    </row>
    <row r="62" spans="1:12">
      <c r="A62" s="184"/>
      <c r="B62" s="169" t="s">
        <v>825</v>
      </c>
      <c r="C62" s="170"/>
      <c r="D62" s="185" t="s">
        <v>261</v>
      </c>
      <c r="E62" s="64">
        <v>2850</v>
      </c>
      <c r="F62" s="65"/>
      <c r="G62" s="71">
        <f t="shared" si="10"/>
        <v>0</v>
      </c>
      <c r="H62" s="190"/>
      <c r="I62" s="191"/>
      <c r="J62" s="191"/>
      <c r="K62" s="73">
        <f t="shared" si="1"/>
        <v>0</v>
      </c>
      <c r="L62" s="73">
        <f t="shared" si="2"/>
        <v>0</v>
      </c>
    </row>
    <row r="63" spans="1:12">
      <c r="A63" s="184"/>
      <c r="B63" s="169" t="s">
        <v>826</v>
      </c>
      <c r="C63" s="170"/>
      <c r="D63" s="185" t="s">
        <v>261</v>
      </c>
      <c r="E63" s="64">
        <v>4600</v>
      </c>
      <c r="F63" s="65"/>
      <c r="G63" s="71">
        <f t="shared" si="10"/>
        <v>0</v>
      </c>
      <c r="H63" s="190"/>
      <c r="I63" s="191"/>
      <c r="J63" s="191"/>
      <c r="K63" s="73">
        <f t="shared" si="1"/>
        <v>0</v>
      </c>
      <c r="L63" s="73">
        <f t="shared" si="2"/>
        <v>0</v>
      </c>
    </row>
    <row r="64" spans="1:12">
      <c r="A64" s="184" t="s">
        <v>827</v>
      </c>
      <c r="B64" s="169" t="s">
        <v>828</v>
      </c>
      <c r="C64" s="170"/>
      <c r="D64" s="185" t="s">
        <v>261</v>
      </c>
      <c r="E64" s="64">
        <v>4696</v>
      </c>
      <c r="F64" s="65"/>
      <c r="G64" s="71">
        <f t="shared" si="10"/>
        <v>0</v>
      </c>
      <c r="H64" s="190"/>
      <c r="I64" s="191"/>
      <c r="J64" s="191"/>
      <c r="K64" s="73">
        <f t="shared" si="1"/>
        <v>0</v>
      </c>
      <c r="L64" s="73">
        <f t="shared" si="2"/>
        <v>0</v>
      </c>
    </row>
    <row r="65" spans="1:12">
      <c r="A65" s="184"/>
      <c r="B65" s="169" t="s">
        <v>829</v>
      </c>
      <c r="C65" s="170"/>
      <c r="D65" s="185" t="s">
        <v>261</v>
      </c>
      <c r="E65" s="64">
        <v>19000</v>
      </c>
      <c r="F65" s="65"/>
      <c r="G65" s="71">
        <f t="shared" si="10"/>
        <v>0</v>
      </c>
      <c r="H65" s="190"/>
      <c r="I65" s="191"/>
      <c r="J65" s="191"/>
      <c r="K65" s="73">
        <f t="shared" si="1"/>
        <v>0</v>
      </c>
      <c r="L65" s="73">
        <f t="shared" si="2"/>
        <v>0</v>
      </c>
    </row>
    <row r="66" spans="1:12">
      <c r="A66" s="184"/>
      <c r="B66" s="169" t="s">
        <v>830</v>
      </c>
      <c r="C66" s="170"/>
      <c r="D66" s="185" t="s">
        <v>261</v>
      </c>
      <c r="E66" s="64">
        <v>11400</v>
      </c>
      <c r="F66" s="65"/>
      <c r="G66" s="71">
        <f t="shared" si="10"/>
        <v>0</v>
      </c>
      <c r="H66" s="190"/>
      <c r="I66" s="191"/>
      <c r="J66" s="191"/>
      <c r="K66" s="73">
        <f t="shared" si="1"/>
        <v>0</v>
      </c>
      <c r="L66" s="73">
        <f t="shared" si="2"/>
        <v>0</v>
      </c>
    </row>
    <row r="67" spans="1:12">
      <c r="A67" s="184"/>
      <c r="B67" s="169" t="s">
        <v>831</v>
      </c>
      <c r="C67" s="170"/>
      <c r="D67" s="185" t="s">
        <v>261</v>
      </c>
      <c r="E67" s="64">
        <v>9653</v>
      </c>
      <c r="F67" s="65"/>
      <c r="G67" s="71">
        <f t="shared" si="10"/>
        <v>0</v>
      </c>
      <c r="H67" s="190"/>
      <c r="I67" s="191"/>
      <c r="J67" s="191"/>
      <c r="K67" s="73">
        <f t="shared" si="1"/>
        <v>0</v>
      </c>
      <c r="L67" s="73">
        <f t="shared" si="2"/>
        <v>0</v>
      </c>
    </row>
    <row r="68" spans="1:12">
      <c r="A68" s="184"/>
      <c r="B68" s="169" t="s">
        <v>832</v>
      </c>
      <c r="C68" s="170"/>
      <c r="D68" s="185" t="s">
        <v>261</v>
      </c>
      <c r="E68" s="64">
        <v>11400</v>
      </c>
      <c r="F68" s="65"/>
      <c r="G68" s="71">
        <f t="shared" si="10"/>
        <v>0</v>
      </c>
      <c r="H68" s="190"/>
      <c r="I68" s="191"/>
      <c r="J68" s="191"/>
      <c r="K68" s="73">
        <f t="shared" si="1"/>
        <v>0</v>
      </c>
      <c r="L68" s="73">
        <f t="shared" si="2"/>
        <v>0</v>
      </c>
    </row>
    <row r="69" spans="1:12">
      <c r="A69" s="184"/>
      <c r="B69" s="169" t="s">
        <v>833</v>
      </c>
      <c r="C69" s="170"/>
      <c r="D69" s="185" t="s">
        <v>261</v>
      </c>
      <c r="E69" s="64">
        <v>6193</v>
      </c>
      <c r="F69" s="65"/>
      <c r="G69" s="71">
        <f t="shared" si="10"/>
        <v>0</v>
      </c>
      <c r="H69" s="190"/>
      <c r="I69" s="191"/>
      <c r="J69" s="191"/>
      <c r="K69" s="73">
        <f t="shared" si="1"/>
        <v>0</v>
      </c>
      <c r="L69" s="73">
        <f t="shared" si="2"/>
        <v>0</v>
      </c>
    </row>
    <row r="70" spans="1:12">
      <c r="A70" s="184"/>
      <c r="B70" s="169" t="s">
        <v>834</v>
      </c>
      <c r="C70" s="170"/>
      <c r="D70" s="185" t="s">
        <v>261</v>
      </c>
      <c r="E70" s="64">
        <v>4682</v>
      </c>
      <c r="F70" s="65"/>
      <c r="G70" s="71">
        <f t="shared" si="10"/>
        <v>0</v>
      </c>
      <c r="H70" s="190"/>
      <c r="I70" s="191"/>
      <c r="J70" s="191"/>
      <c r="K70" s="73">
        <f t="shared" si="1"/>
        <v>0</v>
      </c>
      <c r="L70" s="73">
        <f t="shared" si="2"/>
        <v>0</v>
      </c>
    </row>
    <row r="71" spans="1:12">
      <c r="A71" s="184"/>
      <c r="B71" s="169" t="s">
        <v>835</v>
      </c>
      <c r="C71" s="170"/>
      <c r="D71" s="185" t="s">
        <v>261</v>
      </c>
      <c r="E71" s="64">
        <v>0</v>
      </c>
      <c r="F71" s="65"/>
      <c r="G71" s="71">
        <f t="shared" si="10"/>
        <v>0</v>
      </c>
      <c r="H71" s="190"/>
      <c r="I71" s="191"/>
      <c r="J71" s="191"/>
      <c r="K71" s="73">
        <f t="shared" ref="K71:K76" si="11">G71*I71</f>
        <v>0</v>
      </c>
      <c r="L71" s="73">
        <f t="shared" ref="L71:L76" si="12">J71*G71</f>
        <v>0</v>
      </c>
    </row>
    <row r="72" ht="18" spans="1:12">
      <c r="A72" s="175" t="s">
        <v>836</v>
      </c>
      <c r="B72" s="76"/>
      <c r="C72" s="76"/>
      <c r="D72" s="76"/>
      <c r="E72" s="76"/>
      <c r="F72" s="76"/>
      <c r="G72" s="97"/>
      <c r="H72" s="190"/>
      <c r="I72" s="191"/>
      <c r="J72" s="191"/>
      <c r="K72" s="73">
        <f t="shared" si="11"/>
        <v>0</v>
      </c>
      <c r="L72" s="73">
        <f t="shared" si="12"/>
        <v>0</v>
      </c>
    </row>
    <row r="73" spans="1:12">
      <c r="A73" s="192" t="s">
        <v>836</v>
      </c>
      <c r="B73" s="193" t="s">
        <v>837</v>
      </c>
      <c r="C73" s="170" t="s">
        <v>838</v>
      </c>
      <c r="D73" s="194" t="s">
        <v>783</v>
      </c>
      <c r="E73" s="64">
        <v>4064</v>
      </c>
      <c r="F73" s="65"/>
      <c r="G73" s="71">
        <f t="shared" ref="G73" si="13">E73*F73</f>
        <v>0</v>
      </c>
      <c r="H73" s="190"/>
      <c r="I73" s="191"/>
      <c r="J73" s="191"/>
      <c r="K73" s="73">
        <f t="shared" si="11"/>
        <v>0</v>
      </c>
      <c r="L73" s="73">
        <f t="shared" si="12"/>
        <v>0</v>
      </c>
    </row>
    <row r="74" spans="1:12">
      <c r="A74" s="192"/>
      <c r="B74" s="193" t="s">
        <v>839</v>
      </c>
      <c r="C74" s="170" t="s">
        <v>838</v>
      </c>
      <c r="D74" s="194" t="s">
        <v>783</v>
      </c>
      <c r="E74" s="64">
        <v>2693</v>
      </c>
      <c r="F74" s="65"/>
      <c r="G74" s="71">
        <f t="shared" ref="G74:G76" si="14">E74*F74</f>
        <v>0</v>
      </c>
      <c r="H74" s="190"/>
      <c r="I74" s="191"/>
      <c r="J74" s="191"/>
      <c r="K74" s="73">
        <f t="shared" si="11"/>
        <v>0</v>
      </c>
      <c r="L74" s="73">
        <f t="shared" si="12"/>
        <v>0</v>
      </c>
    </row>
    <row r="75" spans="1:12">
      <c r="A75" s="192"/>
      <c r="B75" s="193" t="s">
        <v>840</v>
      </c>
      <c r="C75" s="170"/>
      <c r="D75" s="194" t="s">
        <v>814</v>
      </c>
      <c r="E75" s="64">
        <v>760</v>
      </c>
      <c r="F75" s="65"/>
      <c r="G75" s="71">
        <f t="shared" si="14"/>
        <v>0</v>
      </c>
      <c r="H75" s="190"/>
      <c r="I75" s="191"/>
      <c r="J75" s="191"/>
      <c r="K75" s="73">
        <f t="shared" si="11"/>
        <v>0</v>
      </c>
      <c r="L75" s="73">
        <f t="shared" si="12"/>
        <v>0</v>
      </c>
    </row>
    <row r="76" ht="17.55" spans="1:12">
      <c r="A76" s="195"/>
      <c r="B76" s="196" t="s">
        <v>841</v>
      </c>
      <c r="C76" s="197"/>
      <c r="D76" s="198" t="s">
        <v>814</v>
      </c>
      <c r="E76" s="199">
        <v>1463</v>
      </c>
      <c r="F76" s="98"/>
      <c r="G76" s="99">
        <f t="shared" si="14"/>
        <v>0</v>
      </c>
      <c r="H76" s="190"/>
      <c r="I76" s="191"/>
      <c r="J76" s="191"/>
      <c r="K76" s="73">
        <f t="shared" si="11"/>
        <v>0</v>
      </c>
      <c r="L76" s="73">
        <f t="shared" si="12"/>
        <v>0</v>
      </c>
    </row>
    <row r="77" s="46" customFormat="1" ht="21.9" spans="1:12">
      <c r="A77" s="24" t="s">
        <v>39</v>
      </c>
      <c r="B77" s="25"/>
      <c r="C77" s="25"/>
      <c r="D77" s="25"/>
      <c r="E77" s="36"/>
      <c r="F77" s="36"/>
      <c r="G77" s="37">
        <f>SUM(G73:G76,G54:G71,G49:G52,G39:G47,G27:G37,G6:G25)</f>
        <v>0</v>
      </c>
      <c r="J77" s="103"/>
      <c r="K77" s="104">
        <f>SUM(K6:K76)</f>
        <v>0</v>
      </c>
      <c r="L77" s="104">
        <f>SUM(L6:L76)</f>
        <v>0</v>
      </c>
    </row>
    <row r="78" s="163" customFormat="1" ht="17.55" spans="5:7">
      <c r="E78" s="200"/>
      <c r="G78" s="201"/>
    </row>
    <row r="79" s="163" customFormat="1" spans="5:7">
      <c r="E79" s="200"/>
      <c r="G79" s="201"/>
    </row>
    <row r="80" s="163" customFormat="1" spans="5:7">
      <c r="E80" s="200"/>
      <c r="G80" s="201"/>
    </row>
    <row r="81" s="163" customFormat="1" spans="5:7">
      <c r="E81" s="200"/>
      <c r="G81" s="201"/>
    </row>
    <row r="82" s="163" customFormat="1" spans="5:7">
      <c r="E82" s="200"/>
      <c r="G82" s="201"/>
    </row>
    <row r="83" s="163" customFormat="1" spans="5:7">
      <c r="E83" s="200"/>
      <c r="G83" s="201"/>
    </row>
    <row r="84" s="163" customFormat="1" spans="5:7">
      <c r="E84" s="200"/>
      <c r="G84" s="201"/>
    </row>
    <row r="85" s="163" customFormat="1" spans="5:7">
      <c r="E85" s="200"/>
      <c r="G85" s="201"/>
    </row>
    <row r="86" s="163" customFormat="1" spans="5:7">
      <c r="E86" s="200"/>
      <c r="G86" s="201"/>
    </row>
    <row r="87" s="163" customFormat="1" spans="5:7">
      <c r="E87" s="200"/>
      <c r="G87" s="201"/>
    </row>
    <row r="88" s="163" customFormat="1" spans="5:7">
      <c r="E88" s="200"/>
      <c r="G88" s="201"/>
    </row>
    <row r="89" s="163" customFormat="1" spans="5:7">
      <c r="E89" s="200"/>
      <c r="G89" s="201"/>
    </row>
    <row r="90" s="163" customFormat="1" spans="5:7">
      <c r="E90" s="200"/>
      <c r="G90" s="201"/>
    </row>
    <row r="91" s="163" customFormat="1" spans="5:7">
      <c r="E91" s="200"/>
      <c r="G91" s="201"/>
    </row>
    <row r="92" s="163" customFormat="1" spans="5:7">
      <c r="E92" s="200"/>
      <c r="G92" s="201"/>
    </row>
    <row r="93" s="163" customFormat="1" spans="5:7">
      <c r="E93" s="200"/>
      <c r="G93" s="201"/>
    </row>
    <row r="94" s="163" customFormat="1" spans="5:7">
      <c r="E94" s="200"/>
      <c r="G94" s="201"/>
    </row>
    <row r="95" s="163" customFormat="1" spans="5:7">
      <c r="E95" s="200"/>
      <c r="G95" s="201"/>
    </row>
    <row r="96" s="163" customFormat="1" spans="5:7">
      <c r="E96" s="200"/>
      <c r="G96" s="201"/>
    </row>
    <row r="97" s="163" customFormat="1" spans="5:7">
      <c r="E97" s="200"/>
      <c r="G97" s="201"/>
    </row>
    <row r="98" s="163" customFormat="1" spans="5:7">
      <c r="E98" s="200"/>
      <c r="G98" s="201"/>
    </row>
    <row r="99" s="163" customFormat="1" spans="5:7">
      <c r="E99" s="200"/>
      <c r="G99" s="201"/>
    </row>
    <row r="100" s="163" customFormat="1" spans="5:7">
      <c r="E100" s="200"/>
      <c r="G100" s="201"/>
    </row>
    <row r="101" s="163" customFormat="1" spans="5:7">
      <c r="E101" s="200"/>
      <c r="G101" s="201"/>
    </row>
    <row r="102" s="163" customFormat="1" spans="5:7">
      <c r="E102" s="200"/>
      <c r="G102" s="201"/>
    </row>
    <row r="103" s="163" customFormat="1" spans="5:7">
      <c r="E103" s="200"/>
      <c r="G103" s="201"/>
    </row>
    <row r="104" s="163" customFormat="1" spans="5:7">
      <c r="E104" s="200"/>
      <c r="G104" s="201"/>
    </row>
    <row r="105" s="163" customFormat="1" spans="5:7">
      <c r="E105" s="200"/>
      <c r="G105" s="201"/>
    </row>
    <row r="106" s="163" customFormat="1" spans="5:7">
      <c r="E106" s="200"/>
      <c r="G106" s="201"/>
    </row>
    <row r="107" s="163" customFormat="1" spans="5:7">
      <c r="E107" s="200"/>
      <c r="G107" s="201"/>
    </row>
    <row r="108" s="163" customFormat="1" spans="5:7">
      <c r="E108" s="200"/>
      <c r="G108" s="201"/>
    </row>
    <row r="109" s="163" customFormat="1" spans="5:7">
      <c r="E109" s="200"/>
      <c r="G109" s="201"/>
    </row>
    <row r="110" s="163" customFormat="1" spans="5:7">
      <c r="E110" s="200"/>
      <c r="G110" s="201"/>
    </row>
    <row r="111" s="163" customFormat="1" spans="5:7">
      <c r="E111" s="200"/>
      <c r="G111" s="201"/>
    </row>
    <row r="112" s="163" customFormat="1" spans="5:7">
      <c r="E112" s="200"/>
      <c r="G112" s="201"/>
    </row>
    <row r="113" s="163" customFormat="1" spans="5:7">
      <c r="E113" s="200"/>
      <c r="G113" s="201"/>
    </row>
    <row r="114" s="163" customFormat="1" spans="5:7">
      <c r="E114" s="200"/>
      <c r="G114" s="201"/>
    </row>
    <row r="115" s="163" customFormat="1" spans="5:7">
      <c r="E115" s="200"/>
      <c r="G115" s="201"/>
    </row>
    <row r="116" s="163" customFormat="1" spans="5:7">
      <c r="E116" s="200"/>
      <c r="G116" s="201"/>
    </row>
    <row r="117" s="163" customFormat="1" spans="5:7">
      <c r="E117" s="200"/>
      <c r="G117" s="201"/>
    </row>
    <row r="118" s="163" customFormat="1" spans="5:7">
      <c r="E118" s="200"/>
      <c r="G118" s="201"/>
    </row>
    <row r="119" s="163" customFormat="1" spans="5:7">
      <c r="E119" s="200"/>
      <c r="G119" s="201"/>
    </row>
    <row r="120" s="163" customFormat="1" spans="5:7">
      <c r="E120" s="200"/>
      <c r="G120" s="201"/>
    </row>
    <row r="121" s="163" customFormat="1" spans="5:7">
      <c r="E121" s="200"/>
      <c r="G121" s="201"/>
    </row>
    <row r="122" s="163" customFormat="1" spans="5:7">
      <c r="E122" s="200"/>
      <c r="G122" s="201"/>
    </row>
    <row r="123" s="163" customFormat="1" spans="5:7">
      <c r="E123" s="200"/>
      <c r="G123" s="201"/>
    </row>
    <row r="124" s="163" customFormat="1" spans="5:7">
      <c r="E124" s="200"/>
      <c r="G124" s="201"/>
    </row>
    <row r="125" s="163" customFormat="1" spans="5:7">
      <c r="E125" s="200"/>
      <c r="G125" s="201"/>
    </row>
    <row r="126" s="163" customFormat="1" spans="5:7">
      <c r="E126" s="200"/>
      <c r="G126" s="201"/>
    </row>
    <row r="127" s="163" customFormat="1" spans="5:7">
      <c r="E127" s="200"/>
      <c r="G127" s="201"/>
    </row>
    <row r="128" s="163" customFormat="1" spans="5:7">
      <c r="E128" s="200"/>
      <c r="G128" s="201"/>
    </row>
    <row r="129" s="163" customFormat="1" spans="5:7">
      <c r="E129" s="200"/>
      <c r="G129" s="201"/>
    </row>
    <row r="130" s="163" customFormat="1" spans="5:7">
      <c r="E130" s="200"/>
      <c r="G130" s="201"/>
    </row>
    <row r="131" s="163" customFormat="1" spans="5:7">
      <c r="E131" s="200"/>
      <c r="G131" s="201"/>
    </row>
    <row r="132" s="163" customFormat="1" spans="5:7">
      <c r="E132" s="200"/>
      <c r="G132" s="201"/>
    </row>
    <row r="133" s="163" customFormat="1" spans="5:7">
      <c r="E133" s="200"/>
      <c r="G133" s="201"/>
    </row>
    <row r="134" s="163" customFormat="1" spans="5:7">
      <c r="E134" s="200"/>
      <c r="G134" s="201"/>
    </row>
    <row r="135" s="163" customFormat="1" spans="5:7">
      <c r="E135" s="200"/>
      <c r="G135" s="201"/>
    </row>
    <row r="136" s="163" customFormat="1" spans="5:7">
      <c r="E136" s="200"/>
      <c r="G136" s="201"/>
    </row>
    <row r="137" s="163" customFormat="1" spans="5:7">
      <c r="E137" s="200"/>
      <c r="G137" s="201"/>
    </row>
    <row r="138" s="163" customFormat="1" spans="5:7">
      <c r="E138" s="200"/>
      <c r="G138" s="201"/>
    </row>
    <row r="139" s="163" customFormat="1" spans="5:7">
      <c r="E139" s="200"/>
      <c r="G139" s="201"/>
    </row>
    <row r="140" s="163" customFormat="1" spans="5:7">
      <c r="E140" s="200"/>
      <c r="G140" s="201"/>
    </row>
    <row r="141" s="163" customFormat="1" spans="5:7">
      <c r="E141" s="200"/>
      <c r="G141" s="201"/>
    </row>
    <row r="142" s="163" customFormat="1" spans="5:7">
      <c r="E142" s="200"/>
      <c r="G142" s="201"/>
    </row>
    <row r="143" s="163" customFormat="1" spans="5:7">
      <c r="E143" s="200"/>
      <c r="G143" s="201"/>
    </row>
    <row r="144" s="163" customFormat="1" spans="5:7">
      <c r="E144" s="200"/>
      <c r="G144" s="201"/>
    </row>
    <row r="145" s="163" customFormat="1" spans="5:7">
      <c r="E145" s="200"/>
      <c r="G145" s="201"/>
    </row>
    <row r="146" s="163" customFormat="1" spans="5:7">
      <c r="E146" s="200"/>
      <c r="G146" s="201"/>
    </row>
    <row r="147" s="163" customFormat="1" spans="5:7">
      <c r="E147" s="200"/>
      <c r="G147" s="201"/>
    </row>
    <row r="148" s="163" customFormat="1" spans="5:7">
      <c r="E148" s="200"/>
      <c r="G148" s="201"/>
    </row>
    <row r="149" s="163" customFormat="1" spans="5:7">
      <c r="E149" s="200"/>
      <c r="G149" s="201"/>
    </row>
    <row r="150" s="163" customFormat="1" spans="5:7">
      <c r="E150" s="200"/>
      <c r="G150" s="201"/>
    </row>
    <row r="151" s="163" customFormat="1" spans="5:7">
      <c r="E151" s="200"/>
      <c r="G151" s="201"/>
    </row>
    <row r="152" s="163" customFormat="1" spans="5:7">
      <c r="E152" s="200"/>
      <c r="G152" s="201"/>
    </row>
    <row r="153" s="163" customFormat="1" spans="5:7">
      <c r="E153" s="200"/>
      <c r="G153" s="201"/>
    </row>
    <row r="154" s="163" customFormat="1" spans="5:7">
      <c r="E154" s="200"/>
      <c r="G154" s="201"/>
    </row>
    <row r="155" s="163" customFormat="1" spans="5:7">
      <c r="E155" s="200"/>
      <c r="G155" s="201"/>
    </row>
    <row r="156" s="163" customFormat="1" spans="5:7">
      <c r="E156" s="200"/>
      <c r="G156" s="201"/>
    </row>
    <row r="157" s="163" customFormat="1" spans="5:7">
      <c r="E157" s="200"/>
      <c r="G157" s="201"/>
    </row>
    <row r="158" s="163" customFormat="1" spans="5:7">
      <c r="E158" s="200"/>
      <c r="G158" s="201"/>
    </row>
    <row r="159" s="163" customFormat="1" spans="5:7">
      <c r="E159" s="200"/>
      <c r="G159" s="201"/>
    </row>
    <row r="160" s="163" customFormat="1" spans="5:7">
      <c r="E160" s="200"/>
      <c r="G160" s="201"/>
    </row>
    <row r="161" s="163" customFormat="1" spans="5:7">
      <c r="E161" s="200"/>
      <c r="G161" s="201"/>
    </row>
    <row r="162" s="163" customFormat="1" spans="5:7">
      <c r="E162" s="200"/>
      <c r="G162" s="201"/>
    </row>
    <row r="163" s="163" customFormat="1" spans="5:7">
      <c r="E163" s="200"/>
      <c r="G163" s="201"/>
    </row>
    <row r="164" s="163" customFormat="1" spans="5:7">
      <c r="E164" s="200"/>
      <c r="G164" s="201"/>
    </row>
    <row r="165" s="163" customFormat="1" spans="5:7">
      <c r="E165" s="200"/>
      <c r="G165" s="201"/>
    </row>
    <row r="166" s="163" customFormat="1" spans="5:7">
      <c r="E166" s="200"/>
      <c r="G166" s="201"/>
    </row>
    <row r="167" s="163" customFormat="1" spans="5:7">
      <c r="E167" s="200"/>
      <c r="G167" s="201"/>
    </row>
    <row r="168" s="163" customFormat="1" spans="5:7">
      <c r="E168" s="200"/>
      <c r="G168" s="201"/>
    </row>
    <row r="169" s="163" customFormat="1" spans="5:7">
      <c r="E169" s="200"/>
      <c r="G169" s="201"/>
    </row>
    <row r="170" s="163" customFormat="1" spans="5:7">
      <c r="E170" s="200"/>
      <c r="G170" s="201"/>
    </row>
    <row r="171" s="163" customFormat="1" spans="5:7">
      <c r="E171" s="200"/>
      <c r="G171" s="201"/>
    </row>
    <row r="172" s="163" customFormat="1" spans="5:7">
      <c r="E172" s="200"/>
      <c r="G172" s="201"/>
    </row>
    <row r="173" s="163" customFormat="1" spans="5:7">
      <c r="E173" s="200"/>
      <c r="G173" s="201"/>
    </row>
    <row r="174" s="163" customFormat="1" spans="5:7">
      <c r="E174" s="200"/>
      <c r="G174" s="201"/>
    </row>
    <row r="175" s="163" customFormat="1" spans="5:7">
      <c r="E175" s="200"/>
      <c r="G175" s="201"/>
    </row>
    <row r="176" s="163" customFormat="1" spans="5:7">
      <c r="E176" s="200"/>
      <c r="G176" s="201"/>
    </row>
    <row r="177" s="163" customFormat="1" spans="5:7">
      <c r="E177" s="200"/>
      <c r="G177" s="201"/>
    </row>
    <row r="178" s="163" customFormat="1" spans="5:7">
      <c r="E178" s="200"/>
      <c r="G178" s="201"/>
    </row>
    <row r="179" s="163" customFormat="1" spans="5:7">
      <c r="E179" s="200"/>
      <c r="G179" s="201"/>
    </row>
    <row r="180" s="163" customFormat="1" spans="5:7">
      <c r="E180" s="200"/>
      <c r="G180" s="201"/>
    </row>
    <row r="181" s="163" customFormat="1" spans="5:7">
      <c r="E181" s="200"/>
      <c r="G181" s="201"/>
    </row>
    <row r="182" s="163" customFormat="1" spans="5:7">
      <c r="E182" s="200"/>
      <c r="G182" s="201"/>
    </row>
    <row r="183" s="163" customFormat="1" spans="5:7">
      <c r="E183" s="200"/>
      <c r="G183" s="201"/>
    </row>
    <row r="184" s="163" customFormat="1" spans="5:7">
      <c r="E184" s="200"/>
      <c r="G184" s="201"/>
    </row>
    <row r="185" s="163" customFormat="1" spans="5:7">
      <c r="E185" s="200"/>
      <c r="G185" s="201"/>
    </row>
    <row r="186" s="163" customFormat="1" spans="5:7">
      <c r="E186" s="200"/>
      <c r="G186" s="201"/>
    </row>
    <row r="187" s="163" customFormat="1" spans="5:7">
      <c r="E187" s="200"/>
      <c r="G187" s="201"/>
    </row>
    <row r="188" s="163" customFormat="1" spans="5:7">
      <c r="E188" s="200"/>
      <c r="G188" s="201"/>
    </row>
    <row r="189" s="163" customFormat="1" spans="5:7">
      <c r="E189" s="200"/>
      <c r="G189" s="201"/>
    </row>
    <row r="190" s="163" customFormat="1" spans="5:7">
      <c r="E190" s="200"/>
      <c r="G190" s="201"/>
    </row>
    <row r="191" s="163" customFormat="1" spans="5:7">
      <c r="E191" s="200"/>
      <c r="G191" s="201"/>
    </row>
    <row r="192" s="163" customFormat="1" spans="5:7">
      <c r="E192" s="200"/>
      <c r="G192" s="201"/>
    </row>
    <row r="193" s="163" customFormat="1" spans="5:7">
      <c r="E193" s="200"/>
      <c r="G193" s="201"/>
    </row>
    <row r="194" s="163" customFormat="1" spans="5:7">
      <c r="E194" s="200"/>
      <c r="G194" s="201"/>
    </row>
    <row r="195" s="163" customFormat="1" spans="5:7">
      <c r="E195" s="200"/>
      <c r="G195" s="201"/>
    </row>
    <row r="196" s="163" customFormat="1" spans="5:7">
      <c r="E196" s="200"/>
      <c r="G196" s="201"/>
    </row>
    <row r="197" s="163" customFormat="1" spans="5:7">
      <c r="E197" s="200"/>
      <c r="G197" s="201"/>
    </row>
    <row r="198" s="163" customFormat="1" spans="5:7">
      <c r="E198" s="200"/>
      <c r="G198" s="201"/>
    </row>
    <row r="199" s="163" customFormat="1" spans="5:7">
      <c r="E199" s="200"/>
      <c r="G199" s="201"/>
    </row>
    <row r="200" s="163" customFormat="1" spans="5:7">
      <c r="E200" s="200"/>
      <c r="G200" s="201"/>
    </row>
    <row r="201" s="163" customFormat="1" spans="5:7">
      <c r="E201" s="200"/>
      <c r="G201" s="201"/>
    </row>
    <row r="202" s="163" customFormat="1" spans="5:7">
      <c r="E202" s="200"/>
      <c r="G202" s="201"/>
    </row>
    <row r="203" s="163" customFormat="1" spans="5:7">
      <c r="E203" s="200"/>
      <c r="G203" s="201"/>
    </row>
    <row r="204" s="163" customFormat="1" spans="5:7">
      <c r="E204" s="200"/>
      <c r="G204" s="201"/>
    </row>
    <row r="205" s="163" customFormat="1" spans="5:7">
      <c r="E205" s="200"/>
      <c r="G205" s="201"/>
    </row>
    <row r="206" s="163" customFormat="1" spans="5:7">
      <c r="E206" s="200"/>
      <c r="G206" s="201"/>
    </row>
    <row r="207" s="163" customFormat="1" spans="5:7">
      <c r="E207" s="200"/>
      <c r="G207" s="201"/>
    </row>
    <row r="208" s="163" customFormat="1" spans="5:7">
      <c r="E208" s="200"/>
      <c r="G208" s="201"/>
    </row>
    <row r="209" s="163" customFormat="1" spans="5:7">
      <c r="E209" s="200"/>
      <c r="G209" s="201"/>
    </row>
    <row r="210" s="163" customFormat="1" spans="5:7">
      <c r="E210" s="200"/>
      <c r="G210" s="201"/>
    </row>
    <row r="211" s="163" customFormat="1" spans="5:7">
      <c r="E211" s="200"/>
      <c r="G211" s="201"/>
    </row>
    <row r="212" s="163" customFormat="1" spans="5:7">
      <c r="E212" s="200"/>
      <c r="G212" s="201"/>
    </row>
    <row r="213" s="163" customFormat="1" spans="5:7">
      <c r="E213" s="200"/>
      <c r="G213" s="201"/>
    </row>
    <row r="214" s="163" customFormat="1" spans="5:7">
      <c r="E214" s="200"/>
      <c r="G214" s="201"/>
    </row>
    <row r="215" s="163" customFormat="1" spans="5:7">
      <c r="E215" s="200"/>
      <c r="G215" s="201"/>
    </row>
    <row r="216" s="163" customFormat="1" spans="5:7">
      <c r="E216" s="200"/>
      <c r="G216" s="201"/>
    </row>
    <row r="217" s="163" customFormat="1" spans="5:7">
      <c r="E217" s="200"/>
      <c r="G217" s="201"/>
    </row>
    <row r="218" s="163" customFormat="1" spans="5:7">
      <c r="E218" s="200"/>
      <c r="G218" s="201"/>
    </row>
    <row r="219" s="163" customFormat="1" spans="5:7">
      <c r="E219" s="200"/>
      <c r="G219" s="201"/>
    </row>
    <row r="220" s="163" customFormat="1" spans="5:7">
      <c r="E220" s="200"/>
      <c r="G220" s="201"/>
    </row>
    <row r="221" s="163" customFormat="1" spans="5:7">
      <c r="E221" s="200"/>
      <c r="G221" s="201"/>
    </row>
    <row r="222" s="163" customFormat="1" spans="5:7">
      <c r="E222" s="200"/>
      <c r="G222" s="201"/>
    </row>
    <row r="223" s="163" customFormat="1" spans="5:7">
      <c r="E223" s="200"/>
      <c r="G223" s="201"/>
    </row>
    <row r="224" s="163" customFormat="1" spans="5:7">
      <c r="E224" s="200"/>
      <c r="G224" s="201"/>
    </row>
    <row r="225" s="163" customFormat="1" spans="5:7">
      <c r="E225" s="200"/>
      <c r="G225" s="201"/>
    </row>
    <row r="226" s="163" customFormat="1" spans="5:7">
      <c r="E226" s="200"/>
      <c r="G226" s="201"/>
    </row>
    <row r="227" s="163" customFormat="1" spans="5:7">
      <c r="E227" s="200"/>
      <c r="G227" s="201"/>
    </row>
    <row r="228" s="163" customFormat="1" spans="5:7">
      <c r="E228" s="200"/>
      <c r="G228" s="201"/>
    </row>
    <row r="229" s="163" customFormat="1" spans="5:7">
      <c r="E229" s="200"/>
      <c r="G229" s="201"/>
    </row>
    <row r="230" s="163" customFormat="1" spans="5:7">
      <c r="E230" s="200"/>
      <c r="G230" s="201"/>
    </row>
    <row r="231" s="163" customFormat="1" spans="5:7">
      <c r="E231" s="200"/>
      <c r="G231" s="201"/>
    </row>
    <row r="232" s="163" customFormat="1" spans="5:7">
      <c r="E232" s="200"/>
      <c r="G232" s="201"/>
    </row>
    <row r="233" s="163" customFormat="1" spans="5:7">
      <c r="E233" s="200"/>
      <c r="G233" s="201"/>
    </row>
    <row r="234" s="163" customFormat="1" spans="5:7">
      <c r="E234" s="200"/>
      <c r="G234" s="201"/>
    </row>
    <row r="235" s="163" customFormat="1" spans="5:7">
      <c r="E235" s="200"/>
      <c r="G235" s="201"/>
    </row>
    <row r="236" s="163" customFormat="1" spans="5:7">
      <c r="E236" s="200"/>
      <c r="G236" s="201"/>
    </row>
    <row r="237" s="163" customFormat="1" spans="5:7">
      <c r="E237" s="200"/>
      <c r="G237" s="201"/>
    </row>
    <row r="238" s="163" customFormat="1" spans="5:7">
      <c r="E238" s="200"/>
      <c r="G238" s="201"/>
    </row>
    <row r="239" s="163" customFormat="1" spans="5:7">
      <c r="E239" s="200"/>
      <c r="G239" s="201"/>
    </row>
    <row r="240" s="163" customFormat="1" spans="5:7">
      <c r="E240" s="200"/>
      <c r="G240" s="201"/>
    </row>
    <row r="241" s="163" customFormat="1" spans="5:7">
      <c r="E241" s="200"/>
      <c r="G241" s="201"/>
    </row>
    <row r="242" s="163" customFormat="1" spans="5:7">
      <c r="E242" s="200"/>
      <c r="G242" s="201"/>
    </row>
    <row r="243" s="163" customFormat="1" spans="5:7">
      <c r="E243" s="200"/>
      <c r="G243" s="201"/>
    </row>
    <row r="244" s="163" customFormat="1" spans="5:7">
      <c r="E244" s="200"/>
      <c r="G244" s="201"/>
    </row>
    <row r="245" s="163" customFormat="1" spans="5:7">
      <c r="E245" s="200"/>
      <c r="G245" s="201"/>
    </row>
    <row r="246" s="163" customFormat="1" spans="5:7">
      <c r="E246" s="200"/>
      <c r="G246" s="201"/>
    </row>
    <row r="247" s="163" customFormat="1" spans="5:7">
      <c r="E247" s="200"/>
      <c r="G247" s="201"/>
    </row>
    <row r="248" s="163" customFormat="1" spans="5:7">
      <c r="E248" s="200"/>
      <c r="G248" s="201"/>
    </row>
    <row r="249" s="163" customFormat="1" spans="5:7">
      <c r="E249" s="200"/>
      <c r="G249" s="201"/>
    </row>
    <row r="250" s="163" customFormat="1" spans="5:7">
      <c r="E250" s="200"/>
      <c r="G250" s="201"/>
    </row>
    <row r="251" s="163" customFormat="1" spans="5:7">
      <c r="E251" s="200"/>
      <c r="G251" s="201"/>
    </row>
    <row r="252" s="163" customFormat="1" spans="5:7">
      <c r="E252" s="200"/>
      <c r="G252" s="201"/>
    </row>
    <row r="253" s="163" customFormat="1" spans="5:7">
      <c r="E253" s="200"/>
      <c r="G253" s="201"/>
    </row>
    <row r="254" s="163" customFormat="1" spans="5:7">
      <c r="E254" s="200"/>
      <c r="G254" s="201"/>
    </row>
    <row r="255" s="163" customFormat="1" spans="5:7">
      <c r="E255" s="200"/>
      <c r="G255" s="201"/>
    </row>
    <row r="256" s="163" customFormat="1" spans="5:7">
      <c r="E256" s="200"/>
      <c r="G256" s="201"/>
    </row>
    <row r="257" s="163" customFormat="1" spans="5:7">
      <c r="E257" s="200"/>
      <c r="G257" s="201"/>
    </row>
    <row r="258" s="163" customFormat="1" spans="5:7">
      <c r="E258" s="200"/>
      <c r="G258" s="201"/>
    </row>
    <row r="259" s="163" customFormat="1" spans="5:7">
      <c r="E259" s="200"/>
      <c r="G259" s="201"/>
    </row>
    <row r="260" s="163" customFormat="1" spans="5:7">
      <c r="E260" s="200"/>
      <c r="G260" s="201"/>
    </row>
    <row r="261" s="163" customFormat="1" spans="5:7">
      <c r="E261" s="200"/>
      <c r="G261" s="201"/>
    </row>
    <row r="262" s="163" customFormat="1" spans="5:7">
      <c r="E262" s="200"/>
      <c r="G262" s="201"/>
    </row>
    <row r="263" s="163" customFormat="1" spans="5:7">
      <c r="E263" s="200"/>
      <c r="G263" s="201"/>
    </row>
    <row r="264" s="163" customFormat="1" spans="5:7">
      <c r="E264" s="200"/>
      <c r="G264" s="201"/>
    </row>
    <row r="265" s="163" customFormat="1" spans="5:7">
      <c r="E265" s="200"/>
      <c r="G265" s="201"/>
    </row>
    <row r="266" s="163" customFormat="1" spans="5:7">
      <c r="E266" s="200"/>
      <c r="G266" s="201"/>
    </row>
    <row r="267" s="163" customFormat="1" spans="5:7">
      <c r="E267" s="200"/>
      <c r="G267" s="201"/>
    </row>
    <row r="268" s="163" customFormat="1" spans="5:7">
      <c r="E268" s="200"/>
      <c r="G268" s="201"/>
    </row>
    <row r="269" s="163" customFormat="1" spans="5:7">
      <c r="E269" s="200"/>
      <c r="G269" s="201"/>
    </row>
    <row r="270" s="163" customFormat="1" spans="5:7">
      <c r="E270" s="200"/>
      <c r="G270" s="201"/>
    </row>
    <row r="271" s="163" customFormat="1" spans="5:7">
      <c r="E271" s="200"/>
      <c r="G271" s="201"/>
    </row>
    <row r="272" s="163" customFormat="1" spans="5:7">
      <c r="E272" s="200"/>
      <c r="G272" s="201"/>
    </row>
    <row r="273" s="163" customFormat="1" spans="5:7">
      <c r="E273" s="200"/>
      <c r="G273" s="201"/>
    </row>
    <row r="274" s="163" customFormat="1" spans="5:7">
      <c r="E274" s="200"/>
      <c r="G274" s="201"/>
    </row>
    <row r="275" s="163" customFormat="1" spans="5:7">
      <c r="E275" s="200"/>
      <c r="G275" s="201"/>
    </row>
    <row r="276" s="163" customFormat="1" spans="5:7">
      <c r="E276" s="200"/>
      <c r="G276" s="201"/>
    </row>
    <row r="277" s="163" customFormat="1" spans="5:7">
      <c r="E277" s="200"/>
      <c r="G277" s="201"/>
    </row>
    <row r="278" s="163" customFormat="1" spans="5:7">
      <c r="E278" s="200"/>
      <c r="G278" s="201"/>
    </row>
    <row r="279" s="163" customFormat="1" spans="5:7">
      <c r="E279" s="200"/>
      <c r="G279" s="201"/>
    </row>
    <row r="280" s="163" customFormat="1" spans="5:7">
      <c r="E280" s="200"/>
      <c r="G280" s="201"/>
    </row>
    <row r="281" s="163" customFormat="1" spans="5:7">
      <c r="E281" s="200"/>
      <c r="G281" s="201"/>
    </row>
    <row r="282" s="163" customFormat="1" spans="5:7">
      <c r="E282" s="200"/>
      <c r="G282" s="201"/>
    </row>
    <row r="283" s="163" customFormat="1" spans="5:7">
      <c r="E283" s="200"/>
      <c r="G283" s="201"/>
    </row>
    <row r="284" s="163" customFormat="1" spans="5:7">
      <c r="E284" s="200"/>
      <c r="G284" s="201"/>
    </row>
    <row r="285" s="163" customFormat="1" spans="5:7">
      <c r="E285" s="200"/>
      <c r="G285" s="201"/>
    </row>
    <row r="286" s="163" customFormat="1" spans="5:7">
      <c r="E286" s="200"/>
      <c r="G286" s="201"/>
    </row>
    <row r="287" s="163" customFormat="1" spans="5:7">
      <c r="E287" s="200"/>
      <c r="G287" s="201"/>
    </row>
    <row r="288" s="163" customFormat="1" spans="5:7">
      <c r="E288" s="200"/>
      <c r="G288" s="201"/>
    </row>
    <row r="289" s="163" customFormat="1" spans="5:7">
      <c r="E289" s="200"/>
      <c r="G289" s="201"/>
    </row>
    <row r="290" s="163" customFormat="1" spans="5:7">
      <c r="E290" s="200"/>
      <c r="G290" s="201"/>
    </row>
    <row r="291" s="163" customFormat="1" spans="5:7">
      <c r="E291" s="200"/>
      <c r="G291" s="201"/>
    </row>
    <row r="292" s="163" customFormat="1" spans="5:7">
      <c r="E292" s="200"/>
      <c r="G292" s="201"/>
    </row>
    <row r="293" s="163" customFormat="1" spans="5:7">
      <c r="E293" s="200"/>
      <c r="G293" s="201"/>
    </row>
    <row r="294" s="163" customFormat="1" spans="5:7">
      <c r="E294" s="200"/>
      <c r="G294" s="201"/>
    </row>
    <row r="295" s="163" customFormat="1" spans="5:7">
      <c r="E295" s="200"/>
      <c r="G295" s="201"/>
    </row>
    <row r="296" s="163" customFormat="1" spans="5:7">
      <c r="E296" s="200"/>
      <c r="G296" s="201"/>
    </row>
    <row r="297" s="163" customFormat="1" spans="5:7">
      <c r="E297" s="200"/>
      <c r="G297" s="201"/>
    </row>
    <row r="298" s="163" customFormat="1" spans="5:7">
      <c r="E298" s="200"/>
      <c r="G298" s="201"/>
    </row>
    <row r="299" s="163" customFormat="1" spans="5:7">
      <c r="E299" s="200"/>
      <c r="G299" s="201"/>
    </row>
    <row r="300" s="163" customFormat="1" spans="5:7">
      <c r="E300" s="200"/>
      <c r="G300" s="201"/>
    </row>
    <row r="301" s="163" customFormat="1" spans="5:7">
      <c r="E301" s="200"/>
      <c r="G301" s="201"/>
    </row>
    <row r="302" s="163" customFormat="1" spans="5:7">
      <c r="E302" s="200"/>
      <c r="G302" s="201"/>
    </row>
    <row r="303" s="163" customFormat="1" spans="5:7">
      <c r="E303" s="200"/>
      <c r="G303" s="201"/>
    </row>
    <row r="304" s="163" customFormat="1" spans="5:7">
      <c r="E304" s="200"/>
      <c r="G304" s="201"/>
    </row>
    <row r="305" s="163" customFormat="1" spans="5:7">
      <c r="E305" s="200"/>
      <c r="G305" s="201"/>
    </row>
    <row r="306" s="163" customFormat="1" spans="5:7">
      <c r="E306" s="200"/>
      <c r="G306" s="201"/>
    </row>
    <row r="307" s="163" customFormat="1" spans="5:7">
      <c r="E307" s="200"/>
      <c r="G307" s="201"/>
    </row>
    <row r="308" s="163" customFormat="1" spans="5:7">
      <c r="E308" s="200"/>
      <c r="G308" s="201"/>
    </row>
    <row r="309" s="163" customFormat="1" spans="5:7">
      <c r="E309" s="200"/>
      <c r="G309" s="201"/>
    </row>
    <row r="310" s="163" customFormat="1" spans="5:7">
      <c r="E310" s="200"/>
      <c r="G310" s="201"/>
    </row>
    <row r="311" s="163" customFormat="1" spans="5:7">
      <c r="E311" s="200"/>
      <c r="G311" s="201"/>
    </row>
    <row r="312" s="163" customFormat="1" spans="5:7">
      <c r="E312" s="200"/>
      <c r="G312" s="201"/>
    </row>
    <row r="313" s="163" customFormat="1" spans="5:7">
      <c r="E313" s="200"/>
      <c r="G313" s="201"/>
    </row>
    <row r="314" s="163" customFormat="1" spans="5:7">
      <c r="E314" s="200"/>
      <c r="G314" s="201"/>
    </row>
    <row r="315" s="163" customFormat="1" spans="5:7">
      <c r="E315" s="200"/>
      <c r="G315" s="201"/>
    </row>
    <row r="316" s="163" customFormat="1" spans="5:7">
      <c r="E316" s="200"/>
      <c r="G316" s="201"/>
    </row>
    <row r="317" s="163" customFormat="1" spans="5:7">
      <c r="E317" s="200"/>
      <c r="G317" s="201"/>
    </row>
    <row r="318" s="163" customFormat="1" spans="5:7">
      <c r="E318" s="200"/>
      <c r="G318" s="201"/>
    </row>
    <row r="319" s="163" customFormat="1" spans="5:7">
      <c r="E319" s="200"/>
      <c r="G319" s="201"/>
    </row>
    <row r="320" s="163" customFormat="1" spans="5:7">
      <c r="E320" s="200"/>
      <c r="G320" s="201"/>
    </row>
    <row r="321" s="163" customFormat="1" spans="5:7">
      <c r="E321" s="200"/>
      <c r="G321" s="201"/>
    </row>
    <row r="322" s="163" customFormat="1" spans="5:7">
      <c r="E322" s="200"/>
      <c r="G322" s="201"/>
    </row>
    <row r="323" s="163" customFormat="1" spans="5:7">
      <c r="E323" s="200"/>
      <c r="G323" s="201"/>
    </row>
    <row r="324" s="163" customFormat="1" spans="5:7">
      <c r="E324" s="200"/>
      <c r="G324" s="201"/>
    </row>
    <row r="325" s="163" customFormat="1" spans="5:7">
      <c r="E325" s="200"/>
      <c r="G325" s="201"/>
    </row>
    <row r="326" s="163" customFormat="1" spans="5:7">
      <c r="E326" s="200"/>
      <c r="G326" s="201"/>
    </row>
    <row r="327" s="163" customFormat="1" spans="5:7">
      <c r="E327" s="200"/>
      <c r="G327" s="201"/>
    </row>
    <row r="328" s="163" customFormat="1" spans="5:7">
      <c r="E328" s="200"/>
      <c r="G328" s="201"/>
    </row>
    <row r="329" s="163" customFormat="1" spans="5:7">
      <c r="E329" s="200"/>
      <c r="G329" s="201"/>
    </row>
    <row r="330" s="163" customFormat="1" spans="5:7">
      <c r="E330" s="200"/>
      <c r="G330" s="201"/>
    </row>
    <row r="331" s="163" customFormat="1" spans="5:7">
      <c r="E331" s="200"/>
      <c r="G331" s="201"/>
    </row>
    <row r="332" s="163" customFormat="1" spans="5:7">
      <c r="E332" s="200"/>
      <c r="G332" s="201"/>
    </row>
    <row r="333" s="163" customFormat="1" spans="5:7">
      <c r="E333" s="200"/>
      <c r="G333" s="201"/>
    </row>
    <row r="334" s="163" customFormat="1" spans="5:7">
      <c r="E334" s="200"/>
      <c r="G334" s="201"/>
    </row>
    <row r="335" s="163" customFormat="1" spans="5:7">
      <c r="E335" s="200"/>
      <c r="G335" s="201"/>
    </row>
    <row r="336" s="163" customFormat="1" spans="5:7">
      <c r="E336" s="200"/>
      <c r="G336" s="201"/>
    </row>
    <row r="337" s="163" customFormat="1" spans="5:7">
      <c r="E337" s="200"/>
      <c r="G337" s="201"/>
    </row>
    <row r="338" s="163" customFormat="1" spans="5:7">
      <c r="E338" s="200"/>
      <c r="G338" s="201"/>
    </row>
    <row r="339" s="163" customFormat="1" spans="5:7">
      <c r="E339" s="200"/>
      <c r="G339" s="201"/>
    </row>
    <row r="340" s="163" customFormat="1" spans="5:7">
      <c r="E340" s="200"/>
      <c r="G340" s="201"/>
    </row>
    <row r="341" s="163" customFormat="1" spans="5:7">
      <c r="E341" s="200"/>
      <c r="G341" s="201"/>
    </row>
    <row r="342" s="163" customFormat="1" spans="5:7">
      <c r="E342" s="200"/>
      <c r="G342" s="201"/>
    </row>
    <row r="343" s="163" customFormat="1" spans="5:7">
      <c r="E343" s="200"/>
      <c r="G343" s="201"/>
    </row>
    <row r="344" s="163" customFormat="1" spans="5:7">
      <c r="E344" s="200"/>
      <c r="G344" s="201"/>
    </row>
    <row r="345" s="163" customFormat="1" spans="5:7">
      <c r="E345" s="200"/>
      <c r="G345" s="201"/>
    </row>
    <row r="346" s="163" customFormat="1" spans="5:7">
      <c r="E346" s="200"/>
      <c r="G346" s="201"/>
    </row>
    <row r="347" s="163" customFormat="1" spans="5:7">
      <c r="E347" s="200"/>
      <c r="G347" s="201"/>
    </row>
    <row r="348" s="163" customFormat="1" spans="5:7">
      <c r="E348" s="200"/>
      <c r="G348" s="201"/>
    </row>
    <row r="349" s="163" customFormat="1" spans="5:7">
      <c r="E349" s="200"/>
      <c r="G349" s="201"/>
    </row>
    <row r="350" s="163" customFormat="1" spans="5:7">
      <c r="E350" s="200"/>
      <c r="G350" s="201"/>
    </row>
    <row r="351" s="163" customFormat="1" spans="5:7">
      <c r="E351" s="200"/>
      <c r="G351" s="201"/>
    </row>
    <row r="352" s="163" customFormat="1" spans="5:7">
      <c r="E352" s="200"/>
      <c r="G352" s="201"/>
    </row>
    <row r="353" s="163" customFormat="1" spans="5:7">
      <c r="E353" s="200"/>
      <c r="G353" s="201"/>
    </row>
    <row r="354" s="163" customFormat="1" spans="5:7">
      <c r="E354" s="200"/>
      <c r="G354" s="201"/>
    </row>
    <row r="355" s="163" customFormat="1" spans="5:7">
      <c r="E355" s="200"/>
      <c r="G355" s="201"/>
    </row>
    <row r="356" s="163" customFormat="1" spans="5:7">
      <c r="E356" s="200"/>
      <c r="G356" s="201"/>
    </row>
    <row r="357" s="163" customFormat="1" spans="5:7">
      <c r="E357" s="200"/>
      <c r="G357" s="201"/>
    </row>
    <row r="358" s="163" customFormat="1" spans="5:7">
      <c r="E358" s="200"/>
      <c r="G358" s="201"/>
    </row>
    <row r="359" s="163" customFormat="1" spans="5:7">
      <c r="E359" s="200"/>
      <c r="G359" s="201"/>
    </row>
    <row r="360" s="163" customFormat="1" spans="5:7">
      <c r="E360" s="200"/>
      <c r="G360" s="201"/>
    </row>
    <row r="361" s="163" customFormat="1" spans="5:7">
      <c r="E361" s="200"/>
      <c r="G361" s="201"/>
    </row>
    <row r="362" s="163" customFormat="1" spans="5:7">
      <c r="E362" s="200"/>
      <c r="G362" s="201"/>
    </row>
    <row r="363" s="163" customFormat="1" spans="5:7">
      <c r="E363" s="200"/>
      <c r="G363" s="201"/>
    </row>
    <row r="364" s="163" customFormat="1" spans="5:7">
      <c r="E364" s="200"/>
      <c r="G364" s="201"/>
    </row>
    <row r="365" s="163" customFormat="1" spans="5:7">
      <c r="E365" s="200"/>
      <c r="G365" s="201"/>
    </row>
    <row r="366" s="163" customFormat="1" spans="5:7">
      <c r="E366" s="200"/>
      <c r="G366" s="201"/>
    </row>
    <row r="367" s="163" customFormat="1" spans="5:7">
      <c r="E367" s="200"/>
      <c r="G367" s="201"/>
    </row>
    <row r="368" s="163" customFormat="1" spans="5:7">
      <c r="E368" s="200"/>
      <c r="G368" s="201"/>
    </row>
    <row r="369" s="163" customFormat="1" spans="5:7">
      <c r="E369" s="200"/>
      <c r="G369" s="201"/>
    </row>
    <row r="370" s="163" customFormat="1" spans="5:7">
      <c r="E370" s="200"/>
      <c r="G370" s="201"/>
    </row>
    <row r="371" s="163" customFormat="1" spans="5:7">
      <c r="E371" s="200"/>
      <c r="G371" s="201"/>
    </row>
    <row r="372" s="163" customFormat="1" spans="5:7">
      <c r="E372" s="200"/>
      <c r="G372" s="201"/>
    </row>
    <row r="373" s="163" customFormat="1" spans="5:7">
      <c r="E373" s="200"/>
      <c r="G373" s="201"/>
    </row>
    <row r="374" s="163" customFormat="1" spans="5:7">
      <c r="E374" s="200"/>
      <c r="G374" s="201"/>
    </row>
    <row r="375" s="163" customFormat="1" spans="5:7">
      <c r="E375" s="200"/>
      <c r="G375" s="201"/>
    </row>
    <row r="376" s="163" customFormat="1" spans="5:7">
      <c r="E376" s="200"/>
      <c r="G376" s="201"/>
    </row>
    <row r="377" s="163" customFormat="1" spans="5:7">
      <c r="E377" s="200"/>
      <c r="G377" s="201"/>
    </row>
    <row r="378" s="163" customFormat="1" spans="5:7">
      <c r="E378" s="200"/>
      <c r="G378" s="201"/>
    </row>
    <row r="379" s="163" customFormat="1" spans="5:7">
      <c r="E379" s="200"/>
      <c r="G379" s="201"/>
    </row>
    <row r="380" s="163" customFormat="1" spans="5:7">
      <c r="E380" s="200"/>
      <c r="G380" s="201"/>
    </row>
    <row r="381" s="163" customFormat="1" spans="5:7">
      <c r="E381" s="200"/>
      <c r="G381" s="201"/>
    </row>
    <row r="382" s="163" customFormat="1" spans="5:7">
      <c r="E382" s="200"/>
      <c r="G382" s="201"/>
    </row>
    <row r="383" s="163" customFormat="1" spans="5:7">
      <c r="E383" s="200"/>
      <c r="G383" s="201"/>
    </row>
    <row r="384" s="163" customFormat="1" spans="5:7">
      <c r="E384" s="200"/>
      <c r="G384" s="201"/>
    </row>
    <row r="385" s="163" customFormat="1" spans="5:7">
      <c r="E385" s="200"/>
      <c r="G385" s="201"/>
    </row>
    <row r="386" s="163" customFormat="1" spans="5:7">
      <c r="E386" s="200"/>
      <c r="G386" s="201"/>
    </row>
    <row r="387" s="163" customFormat="1" spans="5:7">
      <c r="E387" s="200"/>
      <c r="G387" s="201"/>
    </row>
    <row r="388" s="163" customFormat="1" spans="5:7">
      <c r="E388" s="200"/>
      <c r="G388" s="201"/>
    </row>
    <row r="389" s="163" customFormat="1" spans="5:7">
      <c r="E389" s="200"/>
      <c r="G389" s="201"/>
    </row>
    <row r="390" s="163" customFormat="1" spans="5:7">
      <c r="E390" s="200"/>
      <c r="G390" s="201"/>
    </row>
    <row r="391" s="163" customFormat="1" spans="5:7">
      <c r="E391" s="200"/>
      <c r="G391" s="201"/>
    </row>
    <row r="392" s="163" customFormat="1" spans="5:7">
      <c r="E392" s="200"/>
      <c r="G392" s="201"/>
    </row>
    <row r="393" s="163" customFormat="1" spans="5:7">
      <c r="E393" s="200"/>
      <c r="G393" s="201"/>
    </row>
    <row r="394" s="163" customFormat="1" spans="5:7">
      <c r="E394" s="200"/>
      <c r="G394" s="201"/>
    </row>
    <row r="395" s="163" customFormat="1" spans="5:7">
      <c r="E395" s="200"/>
      <c r="G395" s="201"/>
    </row>
    <row r="396" s="163" customFormat="1" spans="5:7">
      <c r="E396" s="200"/>
      <c r="G396" s="201"/>
    </row>
    <row r="397" s="163" customFormat="1" spans="5:7">
      <c r="E397" s="200"/>
      <c r="G397" s="201"/>
    </row>
    <row r="398" s="163" customFormat="1" spans="5:7">
      <c r="E398" s="200"/>
      <c r="G398" s="201"/>
    </row>
    <row r="399" s="163" customFormat="1" spans="5:7">
      <c r="E399" s="200"/>
      <c r="G399" s="201"/>
    </row>
    <row r="400" s="163" customFormat="1" spans="5:7">
      <c r="E400" s="200"/>
      <c r="G400" s="201"/>
    </row>
    <row r="401" s="163" customFormat="1" spans="5:7">
      <c r="E401" s="200"/>
      <c r="G401" s="201"/>
    </row>
    <row r="402" s="163" customFormat="1" spans="5:7">
      <c r="E402" s="200"/>
      <c r="G402" s="201"/>
    </row>
    <row r="403" s="163" customFormat="1" spans="5:7">
      <c r="E403" s="200"/>
      <c r="G403" s="201"/>
    </row>
    <row r="404" s="163" customFormat="1" spans="5:7">
      <c r="E404" s="200"/>
      <c r="G404" s="201"/>
    </row>
    <row r="405" s="163" customFormat="1" spans="5:7">
      <c r="E405" s="200"/>
      <c r="G405" s="201"/>
    </row>
    <row r="406" s="163" customFormat="1" spans="5:7">
      <c r="E406" s="200"/>
      <c r="G406" s="201"/>
    </row>
    <row r="407" s="163" customFormat="1" spans="5:7">
      <c r="E407" s="200"/>
      <c r="G407" s="201"/>
    </row>
    <row r="408" s="163" customFormat="1" spans="5:7">
      <c r="E408" s="200"/>
      <c r="G408" s="201"/>
    </row>
    <row r="409" s="163" customFormat="1" spans="5:7">
      <c r="E409" s="200"/>
      <c r="G409" s="201"/>
    </row>
    <row r="410" s="163" customFormat="1" spans="5:7">
      <c r="E410" s="200"/>
      <c r="G410" s="201"/>
    </row>
    <row r="411" s="163" customFormat="1" spans="5:7">
      <c r="E411" s="200"/>
      <c r="G411" s="201"/>
    </row>
    <row r="412" s="163" customFormat="1" spans="5:7">
      <c r="E412" s="200"/>
      <c r="G412" s="201"/>
    </row>
    <row r="413" s="163" customFormat="1" spans="5:7">
      <c r="E413" s="200"/>
      <c r="G413" s="201"/>
    </row>
    <row r="414" s="163" customFormat="1" spans="5:7">
      <c r="E414" s="200"/>
      <c r="G414" s="201"/>
    </row>
    <row r="415" s="163" customFormat="1" spans="5:7">
      <c r="E415" s="200"/>
      <c r="G415" s="201"/>
    </row>
    <row r="416" s="163" customFormat="1" spans="5:7">
      <c r="E416" s="200"/>
      <c r="G416" s="201"/>
    </row>
    <row r="417" s="163" customFormat="1" spans="5:7">
      <c r="E417" s="200"/>
      <c r="G417" s="201"/>
    </row>
    <row r="418" s="163" customFormat="1" spans="5:7">
      <c r="E418" s="200"/>
      <c r="G418" s="201"/>
    </row>
    <row r="419" s="163" customFormat="1" spans="5:7">
      <c r="E419" s="200"/>
      <c r="G419" s="201"/>
    </row>
    <row r="420" s="163" customFormat="1" spans="5:7">
      <c r="E420" s="200"/>
      <c r="G420" s="201"/>
    </row>
    <row r="421" s="163" customFormat="1" spans="5:7">
      <c r="E421" s="200"/>
      <c r="G421" s="201"/>
    </row>
    <row r="422" s="163" customFormat="1" spans="5:7">
      <c r="E422" s="200"/>
      <c r="G422" s="201"/>
    </row>
    <row r="423" s="163" customFormat="1" spans="5:7">
      <c r="E423" s="200"/>
      <c r="G423" s="201"/>
    </row>
    <row r="424" s="163" customFormat="1" spans="5:7">
      <c r="E424" s="200"/>
      <c r="G424" s="201"/>
    </row>
    <row r="425" s="163" customFormat="1" spans="5:7">
      <c r="E425" s="200"/>
      <c r="G425" s="201"/>
    </row>
    <row r="426" s="163" customFormat="1" spans="5:7">
      <c r="E426" s="200"/>
      <c r="G426" s="201"/>
    </row>
    <row r="427" s="163" customFormat="1" spans="5:7">
      <c r="E427" s="200"/>
      <c r="G427" s="201"/>
    </row>
    <row r="428" s="163" customFormat="1" spans="5:7">
      <c r="E428" s="200"/>
      <c r="G428" s="201"/>
    </row>
    <row r="429" s="163" customFormat="1" spans="5:7">
      <c r="E429" s="200"/>
      <c r="G429" s="201"/>
    </row>
    <row r="430" s="163" customFormat="1" spans="5:7">
      <c r="E430" s="200"/>
      <c r="G430" s="201"/>
    </row>
    <row r="431" s="163" customFormat="1" spans="5:7">
      <c r="E431" s="200"/>
      <c r="G431" s="201"/>
    </row>
    <row r="432" s="163" customFormat="1" spans="5:7">
      <c r="E432" s="200"/>
      <c r="G432" s="201"/>
    </row>
    <row r="433" s="163" customFormat="1" spans="5:7">
      <c r="E433" s="200"/>
      <c r="G433" s="201"/>
    </row>
    <row r="434" s="163" customFormat="1" spans="5:7">
      <c r="E434" s="200"/>
      <c r="G434" s="201"/>
    </row>
    <row r="435" s="163" customFormat="1" spans="5:7">
      <c r="E435" s="200"/>
      <c r="G435" s="201"/>
    </row>
    <row r="436" s="163" customFormat="1" spans="5:7">
      <c r="E436" s="200"/>
      <c r="G436" s="201"/>
    </row>
    <row r="437" s="163" customFormat="1" spans="5:7">
      <c r="E437" s="200"/>
      <c r="G437" s="201"/>
    </row>
    <row r="438" s="163" customFormat="1" spans="5:7">
      <c r="E438" s="200"/>
      <c r="G438" s="201"/>
    </row>
    <row r="439" s="163" customFormat="1" spans="5:7">
      <c r="E439" s="200"/>
      <c r="G439" s="201"/>
    </row>
    <row r="440" s="163" customFormat="1" spans="5:7">
      <c r="E440" s="200"/>
      <c r="G440" s="201"/>
    </row>
    <row r="441" s="163" customFormat="1" spans="5:7">
      <c r="E441" s="200"/>
      <c r="G441" s="201"/>
    </row>
    <row r="442" s="163" customFormat="1" spans="5:7">
      <c r="E442" s="200"/>
      <c r="G442" s="201"/>
    </row>
    <row r="443" s="163" customFormat="1" spans="5:7">
      <c r="E443" s="200"/>
      <c r="G443" s="201"/>
    </row>
    <row r="444" s="163" customFormat="1" spans="5:7">
      <c r="E444" s="200"/>
      <c r="G444" s="201"/>
    </row>
    <row r="445" s="163" customFormat="1" spans="5:7">
      <c r="E445" s="200"/>
      <c r="G445" s="201"/>
    </row>
    <row r="446" s="163" customFormat="1" spans="5:7">
      <c r="E446" s="200"/>
      <c r="G446" s="201"/>
    </row>
    <row r="447" s="163" customFormat="1" spans="5:7">
      <c r="E447" s="200"/>
      <c r="G447" s="201"/>
    </row>
    <row r="448" s="163" customFormat="1" spans="5:7">
      <c r="E448" s="200"/>
      <c r="G448" s="201"/>
    </row>
    <row r="449" s="163" customFormat="1" spans="5:7">
      <c r="E449" s="200"/>
      <c r="G449" s="201"/>
    </row>
    <row r="450" s="163" customFormat="1" spans="5:7">
      <c r="E450" s="200"/>
      <c r="G450" s="201"/>
    </row>
    <row r="451" s="163" customFormat="1" spans="5:7">
      <c r="E451" s="200"/>
      <c r="G451" s="201"/>
    </row>
    <row r="452" s="163" customFormat="1" spans="5:7">
      <c r="E452" s="200"/>
      <c r="G452" s="201"/>
    </row>
    <row r="453" s="163" customFormat="1" spans="5:7">
      <c r="E453" s="200"/>
      <c r="G453" s="201"/>
    </row>
    <row r="454" s="163" customFormat="1" spans="5:7">
      <c r="E454" s="200"/>
      <c r="G454" s="201"/>
    </row>
    <row r="455" s="163" customFormat="1" spans="5:7">
      <c r="E455" s="200"/>
      <c r="G455" s="201"/>
    </row>
    <row r="456" s="163" customFormat="1" spans="5:7">
      <c r="E456" s="200"/>
      <c r="G456" s="201"/>
    </row>
    <row r="457" s="163" customFormat="1" spans="5:7">
      <c r="E457" s="200"/>
      <c r="G457" s="201"/>
    </row>
    <row r="458" s="163" customFormat="1" spans="5:7">
      <c r="E458" s="200"/>
      <c r="G458" s="201"/>
    </row>
    <row r="459" s="163" customFormat="1" spans="5:7">
      <c r="E459" s="200"/>
      <c r="G459" s="201"/>
    </row>
    <row r="460" s="163" customFormat="1" spans="5:7">
      <c r="E460" s="200"/>
      <c r="G460" s="201"/>
    </row>
    <row r="461" s="163" customFormat="1" spans="5:7">
      <c r="E461" s="200"/>
      <c r="G461" s="201"/>
    </row>
    <row r="462" s="163" customFormat="1" spans="5:7">
      <c r="E462" s="200"/>
      <c r="G462" s="201"/>
    </row>
    <row r="463" s="163" customFormat="1" spans="5:7">
      <c r="E463" s="200"/>
      <c r="G463" s="201"/>
    </row>
    <row r="464" s="163" customFormat="1" spans="5:7">
      <c r="E464" s="200"/>
      <c r="G464" s="201"/>
    </row>
    <row r="465" s="163" customFormat="1" spans="5:7">
      <c r="E465" s="200"/>
      <c r="G465" s="201"/>
    </row>
    <row r="466" s="163" customFormat="1" spans="5:7">
      <c r="E466" s="200"/>
      <c r="G466" s="201"/>
    </row>
    <row r="467" s="163" customFormat="1" spans="5:7">
      <c r="E467" s="200"/>
      <c r="G467" s="201"/>
    </row>
    <row r="468" s="163" customFormat="1" spans="5:7">
      <c r="E468" s="200"/>
      <c r="G468" s="201"/>
    </row>
    <row r="469" s="163" customFormat="1" spans="5:7">
      <c r="E469" s="200"/>
      <c r="G469" s="201"/>
    </row>
    <row r="470" s="163" customFormat="1" spans="5:7">
      <c r="E470" s="200"/>
      <c r="G470" s="201"/>
    </row>
    <row r="471" s="163" customFormat="1" spans="5:7">
      <c r="E471" s="200"/>
      <c r="G471" s="201"/>
    </row>
    <row r="472" s="163" customFormat="1" spans="5:7">
      <c r="E472" s="200"/>
      <c r="G472" s="201"/>
    </row>
    <row r="473" s="163" customFormat="1" spans="5:7">
      <c r="E473" s="200"/>
      <c r="G473" s="201"/>
    </row>
    <row r="474" s="163" customFormat="1" spans="5:7">
      <c r="E474" s="200"/>
      <c r="G474" s="201"/>
    </row>
    <row r="475" s="163" customFormat="1" spans="5:7">
      <c r="E475" s="200"/>
      <c r="G475" s="201"/>
    </row>
    <row r="476" s="163" customFormat="1" spans="5:7">
      <c r="E476" s="200"/>
      <c r="G476" s="201"/>
    </row>
    <row r="477" s="163" customFormat="1" spans="5:7">
      <c r="E477" s="200"/>
      <c r="G477" s="201"/>
    </row>
    <row r="478" s="163" customFormat="1" spans="5:7">
      <c r="E478" s="200"/>
      <c r="G478" s="201"/>
    </row>
    <row r="479" s="163" customFormat="1" spans="5:7">
      <c r="E479" s="200"/>
      <c r="G479" s="201"/>
    </row>
    <row r="480" s="163" customFormat="1" spans="5:7">
      <c r="E480" s="200"/>
      <c r="G480" s="201"/>
    </row>
    <row r="481" s="163" customFormat="1" spans="5:7">
      <c r="E481" s="200"/>
      <c r="G481" s="201"/>
    </row>
    <row r="482" s="163" customFormat="1" spans="5:7">
      <c r="E482" s="200"/>
      <c r="G482" s="201"/>
    </row>
    <row r="483" s="163" customFormat="1" spans="5:7">
      <c r="E483" s="200"/>
      <c r="G483" s="201"/>
    </row>
    <row r="484" s="163" customFormat="1" spans="5:7">
      <c r="E484" s="200"/>
      <c r="G484" s="201"/>
    </row>
    <row r="485" s="163" customFormat="1" spans="5:7">
      <c r="E485" s="200"/>
      <c r="G485" s="201"/>
    </row>
    <row r="486" s="163" customFormat="1" spans="5:7">
      <c r="E486" s="200"/>
      <c r="G486" s="201"/>
    </row>
    <row r="487" s="163" customFormat="1" spans="5:7">
      <c r="E487" s="200"/>
      <c r="G487" s="201"/>
    </row>
    <row r="488" s="163" customFormat="1" spans="5:7">
      <c r="E488" s="200"/>
      <c r="G488" s="201"/>
    </row>
    <row r="489" s="163" customFormat="1" spans="5:7">
      <c r="E489" s="200"/>
      <c r="G489" s="201"/>
    </row>
    <row r="490" s="163" customFormat="1" spans="5:7">
      <c r="E490" s="200"/>
      <c r="G490" s="201"/>
    </row>
    <row r="491" s="163" customFormat="1" spans="5:7">
      <c r="E491" s="200"/>
      <c r="G491" s="201"/>
    </row>
    <row r="492" s="163" customFormat="1" spans="5:7">
      <c r="E492" s="200"/>
      <c r="G492" s="201"/>
    </row>
    <row r="493" s="163" customFormat="1" spans="5:7">
      <c r="E493" s="200"/>
      <c r="G493" s="201"/>
    </row>
    <row r="494" s="163" customFormat="1" spans="5:7">
      <c r="E494" s="200"/>
      <c r="G494" s="201"/>
    </row>
    <row r="495" s="163" customFormat="1" spans="5:7">
      <c r="E495" s="200"/>
      <c r="G495" s="201"/>
    </row>
    <row r="496" s="163" customFormat="1" spans="5:7">
      <c r="E496" s="200"/>
      <c r="G496" s="201"/>
    </row>
    <row r="497" s="163" customFormat="1" spans="5:7">
      <c r="E497" s="200"/>
      <c r="G497" s="201"/>
    </row>
    <row r="498" s="163" customFormat="1" spans="5:7">
      <c r="E498" s="200"/>
      <c r="G498" s="201"/>
    </row>
    <row r="499" s="163" customFormat="1" spans="5:7">
      <c r="E499" s="200"/>
      <c r="G499" s="201"/>
    </row>
    <row r="500" s="163" customFormat="1" spans="5:7">
      <c r="E500" s="200"/>
      <c r="G500" s="201"/>
    </row>
    <row r="501" s="163" customFormat="1" spans="5:7">
      <c r="E501" s="200"/>
      <c r="G501" s="201"/>
    </row>
    <row r="502" s="163" customFormat="1" spans="5:7">
      <c r="E502" s="200"/>
      <c r="G502" s="201"/>
    </row>
    <row r="503" s="163" customFormat="1" spans="5:7">
      <c r="E503" s="200"/>
      <c r="G503" s="201"/>
    </row>
    <row r="504" s="163" customFormat="1" spans="5:7">
      <c r="E504" s="200"/>
      <c r="G504" s="201"/>
    </row>
    <row r="505" s="163" customFormat="1" spans="5:7">
      <c r="E505" s="200"/>
      <c r="G505" s="201"/>
    </row>
    <row r="506" s="163" customFormat="1" spans="5:7">
      <c r="E506" s="200"/>
      <c r="G506" s="201"/>
    </row>
    <row r="507" s="163" customFormat="1" spans="5:7">
      <c r="E507" s="200"/>
      <c r="G507" s="201"/>
    </row>
    <row r="508" s="163" customFormat="1" spans="5:7">
      <c r="E508" s="200"/>
      <c r="G508" s="201"/>
    </row>
    <row r="509" s="163" customFormat="1" spans="5:7">
      <c r="E509" s="200"/>
      <c r="G509" s="201"/>
    </row>
    <row r="510" s="163" customFormat="1" spans="5:7">
      <c r="E510" s="200"/>
      <c r="G510" s="201"/>
    </row>
    <row r="511" s="163" customFormat="1" spans="5:7">
      <c r="E511" s="200"/>
      <c r="G511" s="201"/>
    </row>
    <row r="512" s="163" customFormat="1" spans="5:7">
      <c r="E512" s="200"/>
      <c r="G512" s="201"/>
    </row>
    <row r="513" s="163" customFormat="1" spans="5:7">
      <c r="E513" s="200"/>
      <c r="G513" s="201"/>
    </row>
    <row r="514" s="163" customFormat="1" spans="5:7">
      <c r="E514" s="200"/>
      <c r="G514" s="201"/>
    </row>
    <row r="515" s="163" customFormat="1" spans="5:7">
      <c r="E515" s="200"/>
      <c r="G515" s="201"/>
    </row>
    <row r="516" s="163" customFormat="1" spans="5:7">
      <c r="E516" s="200"/>
      <c r="G516" s="201"/>
    </row>
    <row r="517" s="163" customFormat="1" spans="5:7">
      <c r="E517" s="200"/>
      <c r="G517" s="201"/>
    </row>
    <row r="518" s="163" customFormat="1" spans="5:7">
      <c r="E518" s="200"/>
      <c r="G518" s="201"/>
    </row>
    <row r="519" s="163" customFormat="1" spans="5:7">
      <c r="E519" s="200"/>
      <c r="G519" s="201"/>
    </row>
    <row r="520" s="163" customFormat="1" spans="5:7">
      <c r="E520" s="200"/>
      <c r="G520" s="201"/>
    </row>
    <row r="521" s="163" customFormat="1" spans="5:7">
      <c r="E521" s="200"/>
      <c r="G521" s="201"/>
    </row>
    <row r="522" s="163" customFormat="1" spans="5:7">
      <c r="E522" s="200"/>
      <c r="G522" s="201"/>
    </row>
    <row r="523" s="163" customFormat="1" spans="5:7">
      <c r="E523" s="200"/>
      <c r="G523" s="201"/>
    </row>
    <row r="524" s="163" customFormat="1" spans="5:7">
      <c r="E524" s="200"/>
      <c r="G524" s="201"/>
    </row>
    <row r="525" s="163" customFormat="1" spans="5:7">
      <c r="E525" s="200"/>
      <c r="G525" s="201"/>
    </row>
    <row r="526" s="163" customFormat="1" spans="5:7">
      <c r="E526" s="200"/>
      <c r="G526" s="201"/>
    </row>
    <row r="527" s="163" customFormat="1" spans="5:7">
      <c r="E527" s="200"/>
      <c r="G527" s="201"/>
    </row>
    <row r="528" s="163" customFormat="1" spans="5:7">
      <c r="E528" s="200"/>
      <c r="G528" s="201"/>
    </row>
    <row r="529" s="163" customFormat="1" spans="5:7">
      <c r="E529" s="200"/>
      <c r="G529" s="201"/>
    </row>
    <row r="530" s="163" customFormat="1" spans="5:7">
      <c r="E530" s="200"/>
      <c r="G530" s="201"/>
    </row>
    <row r="531" s="163" customFormat="1" spans="5:7">
      <c r="E531" s="200"/>
      <c r="G531" s="201"/>
    </row>
    <row r="532" s="163" customFormat="1" spans="5:7">
      <c r="E532" s="200"/>
      <c r="G532" s="201"/>
    </row>
    <row r="533" s="163" customFormat="1" spans="5:7">
      <c r="E533" s="200"/>
      <c r="G533" s="201"/>
    </row>
    <row r="534" s="163" customFormat="1" spans="5:7">
      <c r="E534" s="200"/>
      <c r="G534" s="201"/>
    </row>
    <row r="535" s="163" customFormat="1" spans="5:7">
      <c r="E535" s="200"/>
      <c r="G535" s="201"/>
    </row>
    <row r="536" s="163" customFormat="1" spans="5:7">
      <c r="E536" s="200"/>
      <c r="G536" s="201"/>
    </row>
    <row r="537" s="163" customFormat="1" spans="5:7">
      <c r="E537" s="200"/>
      <c r="G537" s="201"/>
    </row>
    <row r="538" s="163" customFormat="1" spans="5:7">
      <c r="E538" s="200"/>
      <c r="G538" s="201"/>
    </row>
    <row r="539" s="163" customFormat="1" spans="5:7">
      <c r="E539" s="200"/>
      <c r="G539" s="201"/>
    </row>
    <row r="540" s="163" customFormat="1" spans="5:7">
      <c r="E540" s="200"/>
      <c r="G540" s="201"/>
    </row>
    <row r="541" s="163" customFormat="1" spans="5:7">
      <c r="E541" s="200"/>
      <c r="G541" s="201"/>
    </row>
    <row r="542" s="163" customFormat="1" spans="5:7">
      <c r="E542" s="200"/>
      <c r="G542" s="201"/>
    </row>
    <row r="543" s="163" customFormat="1" spans="5:7">
      <c r="E543" s="200"/>
      <c r="G543" s="201"/>
    </row>
    <row r="544" s="163" customFormat="1" spans="5:7">
      <c r="E544" s="200"/>
      <c r="G544" s="201"/>
    </row>
    <row r="545" s="163" customFormat="1" spans="5:7">
      <c r="E545" s="200"/>
      <c r="G545" s="201"/>
    </row>
    <row r="546" s="163" customFormat="1" spans="5:7">
      <c r="E546" s="200"/>
      <c r="G546" s="201"/>
    </row>
    <row r="547" s="163" customFormat="1" spans="5:7">
      <c r="E547" s="200"/>
      <c r="G547" s="201"/>
    </row>
    <row r="548" s="163" customFormat="1" spans="5:7">
      <c r="E548" s="200"/>
      <c r="G548" s="201"/>
    </row>
    <row r="549" s="163" customFormat="1" spans="5:7">
      <c r="E549" s="200"/>
      <c r="G549" s="201"/>
    </row>
    <row r="550" s="163" customFormat="1" spans="5:7">
      <c r="E550" s="200"/>
      <c r="G550" s="201"/>
    </row>
    <row r="551" s="163" customFormat="1" spans="5:7">
      <c r="E551" s="200"/>
      <c r="G551" s="201"/>
    </row>
    <row r="552" s="163" customFormat="1" spans="5:7">
      <c r="E552" s="200"/>
      <c r="G552" s="201"/>
    </row>
    <row r="553" s="163" customFormat="1" spans="5:7">
      <c r="E553" s="200"/>
      <c r="G553" s="201"/>
    </row>
    <row r="554" s="163" customFormat="1" spans="5:7">
      <c r="E554" s="200"/>
      <c r="G554" s="201"/>
    </row>
    <row r="555" s="163" customFormat="1" spans="5:7">
      <c r="E555" s="200"/>
      <c r="G555" s="201"/>
    </row>
    <row r="556" s="163" customFormat="1" spans="5:7">
      <c r="E556" s="200"/>
      <c r="G556" s="201"/>
    </row>
    <row r="557" s="163" customFormat="1" spans="5:7">
      <c r="E557" s="200"/>
      <c r="G557" s="201"/>
    </row>
    <row r="558" s="163" customFormat="1" spans="5:7">
      <c r="E558" s="200"/>
      <c r="G558" s="201"/>
    </row>
    <row r="559" s="163" customFormat="1" spans="5:7">
      <c r="E559" s="200"/>
      <c r="G559" s="201"/>
    </row>
    <row r="560" s="163" customFormat="1" spans="5:7">
      <c r="E560" s="200"/>
      <c r="G560" s="201"/>
    </row>
    <row r="561" s="163" customFormat="1" spans="5:7">
      <c r="E561" s="200"/>
      <c r="G561" s="201"/>
    </row>
    <row r="562" s="163" customFormat="1" spans="5:7">
      <c r="E562" s="200"/>
      <c r="G562" s="201"/>
    </row>
    <row r="563" s="163" customFormat="1" spans="5:7">
      <c r="E563" s="200"/>
      <c r="G563" s="201"/>
    </row>
    <row r="564" s="163" customFormat="1" spans="5:7">
      <c r="E564" s="200"/>
      <c r="G564" s="201"/>
    </row>
    <row r="565" s="163" customFormat="1" spans="5:7">
      <c r="E565" s="200"/>
      <c r="G565" s="201"/>
    </row>
    <row r="566" s="163" customFormat="1" spans="5:7">
      <c r="E566" s="200"/>
      <c r="G566" s="201"/>
    </row>
    <row r="567" s="163" customFormat="1" spans="5:7">
      <c r="E567" s="200"/>
      <c r="G567" s="201"/>
    </row>
    <row r="568" s="163" customFormat="1" spans="5:7">
      <c r="E568" s="200"/>
      <c r="G568" s="201"/>
    </row>
    <row r="569" s="163" customFormat="1" spans="5:7">
      <c r="E569" s="200"/>
      <c r="G569" s="201"/>
    </row>
    <row r="570" s="163" customFormat="1" spans="5:7">
      <c r="E570" s="200"/>
      <c r="G570" s="201"/>
    </row>
    <row r="571" s="163" customFormat="1" spans="5:7">
      <c r="E571" s="200"/>
      <c r="G571" s="201"/>
    </row>
    <row r="572" s="163" customFormat="1" spans="5:7">
      <c r="E572" s="200"/>
      <c r="G572" s="201"/>
    </row>
    <row r="573" s="163" customFormat="1" spans="5:7">
      <c r="E573" s="200"/>
      <c r="G573" s="201"/>
    </row>
    <row r="574" s="163" customFormat="1" spans="5:7">
      <c r="E574" s="200"/>
      <c r="G574" s="201"/>
    </row>
    <row r="575" s="163" customFormat="1" spans="5:7">
      <c r="E575" s="200"/>
      <c r="G575" s="201"/>
    </row>
    <row r="576" s="163" customFormat="1" spans="5:7">
      <c r="E576" s="200"/>
      <c r="G576" s="201"/>
    </row>
    <row r="577" s="163" customFormat="1" spans="5:7">
      <c r="E577" s="200"/>
      <c r="G577" s="201"/>
    </row>
    <row r="578" s="163" customFormat="1" spans="5:7">
      <c r="E578" s="200"/>
      <c r="G578" s="201"/>
    </row>
    <row r="579" s="163" customFormat="1" spans="5:7">
      <c r="E579" s="200"/>
      <c r="G579" s="201"/>
    </row>
    <row r="580" s="163" customFormat="1" spans="5:7">
      <c r="E580" s="200"/>
      <c r="G580" s="201"/>
    </row>
    <row r="581" s="163" customFormat="1" spans="5:7">
      <c r="E581" s="200"/>
      <c r="G581" s="201"/>
    </row>
    <row r="582" s="163" customFormat="1" spans="5:7">
      <c r="E582" s="200"/>
      <c r="G582" s="201"/>
    </row>
    <row r="583" s="163" customFormat="1" spans="5:7">
      <c r="E583" s="200"/>
      <c r="G583" s="201"/>
    </row>
    <row r="584" s="163" customFormat="1" spans="5:7">
      <c r="E584" s="200"/>
      <c r="G584" s="201"/>
    </row>
    <row r="585" s="163" customFormat="1" spans="5:7">
      <c r="E585" s="200"/>
      <c r="G585" s="201"/>
    </row>
    <row r="586" s="163" customFormat="1" spans="5:7">
      <c r="E586" s="200"/>
      <c r="G586" s="201"/>
    </row>
    <row r="587" s="163" customFormat="1" spans="5:7">
      <c r="E587" s="200"/>
      <c r="G587" s="201"/>
    </row>
    <row r="588" s="163" customFormat="1" spans="5:7">
      <c r="E588" s="200"/>
      <c r="G588" s="201"/>
    </row>
    <row r="589" s="163" customFormat="1" spans="5:7">
      <c r="E589" s="200"/>
      <c r="G589" s="201"/>
    </row>
    <row r="590" s="163" customFormat="1" spans="5:7">
      <c r="E590" s="200"/>
      <c r="G590" s="201"/>
    </row>
    <row r="591" s="163" customFormat="1" spans="5:7">
      <c r="E591" s="200"/>
      <c r="G591" s="201"/>
    </row>
    <row r="592" s="163" customFormat="1" spans="5:7">
      <c r="E592" s="200"/>
      <c r="G592" s="201"/>
    </row>
    <row r="593" s="163" customFormat="1" spans="5:7">
      <c r="E593" s="200"/>
      <c r="G593" s="201"/>
    </row>
    <row r="594" s="163" customFormat="1" spans="5:7">
      <c r="E594" s="200"/>
      <c r="G594" s="201"/>
    </row>
    <row r="595" s="163" customFormat="1" spans="5:7">
      <c r="E595" s="200"/>
      <c r="G595" s="201"/>
    </row>
    <row r="596" s="163" customFormat="1" spans="5:7">
      <c r="E596" s="200"/>
      <c r="G596" s="201"/>
    </row>
    <row r="597" s="163" customFormat="1" spans="5:7">
      <c r="E597" s="200"/>
      <c r="G597" s="201"/>
    </row>
    <row r="598" s="163" customFormat="1" spans="5:7">
      <c r="E598" s="200"/>
      <c r="G598" s="201"/>
    </row>
    <row r="599" s="163" customFormat="1" spans="5:7">
      <c r="E599" s="200"/>
      <c r="G599" s="201"/>
    </row>
    <row r="600" s="163" customFormat="1" spans="5:7">
      <c r="E600" s="200"/>
      <c r="G600" s="201"/>
    </row>
    <row r="601" s="163" customFormat="1" spans="5:7">
      <c r="E601" s="200"/>
      <c r="G601" s="201"/>
    </row>
    <row r="602" s="163" customFormat="1" spans="5:7">
      <c r="E602" s="200"/>
      <c r="G602" s="201"/>
    </row>
    <row r="603" s="163" customFormat="1" spans="5:7">
      <c r="E603" s="200"/>
      <c r="G603" s="201"/>
    </row>
    <row r="604" s="163" customFormat="1" spans="5:7">
      <c r="E604" s="200"/>
      <c r="G604" s="201"/>
    </row>
    <row r="605" s="163" customFormat="1" spans="5:7">
      <c r="E605" s="200"/>
      <c r="G605" s="201"/>
    </row>
    <row r="606" s="163" customFormat="1" spans="5:7">
      <c r="E606" s="200"/>
      <c r="G606" s="201"/>
    </row>
    <row r="607" s="163" customFormat="1" spans="5:7">
      <c r="E607" s="200"/>
      <c r="G607" s="201"/>
    </row>
    <row r="608" s="163" customFormat="1" spans="5:7">
      <c r="E608" s="200"/>
      <c r="G608" s="201"/>
    </row>
    <row r="609" s="163" customFormat="1" spans="5:7">
      <c r="E609" s="200"/>
      <c r="G609" s="201"/>
    </row>
    <row r="610" s="163" customFormat="1" spans="5:7">
      <c r="E610" s="200"/>
      <c r="G610" s="201"/>
    </row>
    <row r="611" s="163" customFormat="1" spans="5:7">
      <c r="E611" s="200"/>
      <c r="G611" s="201"/>
    </row>
    <row r="612" s="163" customFormat="1" spans="5:7">
      <c r="E612" s="200"/>
      <c r="G612" s="201"/>
    </row>
    <row r="613" s="163" customFormat="1" spans="5:7">
      <c r="E613" s="200"/>
      <c r="G613" s="201"/>
    </row>
    <row r="614" s="163" customFormat="1" spans="5:7">
      <c r="E614" s="200"/>
      <c r="G614" s="201"/>
    </row>
  </sheetData>
  <mergeCells count="15">
    <mergeCell ref="A1:G1"/>
    <mergeCell ref="A4:B4"/>
    <mergeCell ref="A5:G5"/>
    <mergeCell ref="A19:A25"/>
    <mergeCell ref="A27:A28"/>
    <mergeCell ref="A29:A33"/>
    <mergeCell ref="A34:A37"/>
    <mergeCell ref="A40:A42"/>
    <mergeCell ref="A43:A47"/>
    <mergeCell ref="A49:A52"/>
    <mergeCell ref="A54:A56"/>
    <mergeCell ref="A57:A63"/>
    <mergeCell ref="A64:A71"/>
    <mergeCell ref="A73:A76"/>
    <mergeCell ref="C29:C33"/>
  </mergeCells>
  <pageMargins left="0.7" right="0.7" top="0.75" bottom="0.75" header="0.3" footer="0.3"/>
  <pageSetup paperSize="1" scale="44" fitToHeight="0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D62"/>
  <sheetViews>
    <sheetView zoomScale="80" zoomScaleNormal="80" topLeftCell="A11" workbookViewId="0">
      <selection activeCell="J18" sqref="J18"/>
    </sheetView>
  </sheetViews>
  <sheetFormatPr defaultColWidth="9.10576923076923" defaultRowHeight="14.4"/>
  <cols>
    <col min="1" max="1" width="4.10576923076923" style="105" customWidth="1"/>
    <col min="2" max="2" width="68.3365384615385" style="105" customWidth="1"/>
    <col min="3" max="3" width="12.7788461538462" style="105" customWidth="1"/>
    <col min="4" max="4" width="10.6634615384615" style="105" customWidth="1"/>
    <col min="5" max="5" width="12.7788461538462" style="105" customWidth="1"/>
    <col min="6" max="6" width="11.2211538461538" style="105" customWidth="1"/>
    <col min="7" max="7" width="12.7788461538462" style="105" customWidth="1"/>
    <col min="8" max="8" width="10.6634615384615" style="105" customWidth="1"/>
    <col min="9" max="9" width="12.7788461538462" style="105" customWidth="1"/>
    <col min="10" max="10" width="7" style="105" customWidth="1"/>
    <col min="11" max="11" width="12.7788461538462" style="105" customWidth="1"/>
    <col min="12" max="12" width="7" style="105" customWidth="1"/>
    <col min="13" max="13" width="18.3365384615385" style="105" customWidth="1"/>
    <col min="14" max="14" width="24.1057692307692" style="105" customWidth="1"/>
    <col min="15" max="30" width="9.10576923076923" style="105" hidden="1" customWidth="1"/>
    <col min="31" max="16384" width="9.10576923076923" style="105"/>
  </cols>
  <sheetData>
    <row r="1" ht="28.8" spans="1:13">
      <c r="A1" s="4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30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O3" s="147" t="s">
        <v>32</v>
      </c>
      <c r="P3" s="147"/>
      <c r="Q3" s="147"/>
      <c r="R3" s="147"/>
      <c r="S3" s="147"/>
      <c r="T3" s="147"/>
      <c r="U3" s="147"/>
      <c r="V3" s="147"/>
      <c r="W3" s="147" t="s">
        <v>33</v>
      </c>
      <c r="X3" s="147"/>
      <c r="Y3" s="147"/>
      <c r="Z3" s="147"/>
      <c r="AA3" s="147"/>
      <c r="AB3" s="147"/>
      <c r="AC3" s="147"/>
      <c r="AD3" s="147"/>
    </row>
    <row r="4" ht="21" spans="1:30">
      <c r="A4" s="8"/>
      <c r="B4" s="9"/>
      <c r="C4" s="7" t="s">
        <v>842</v>
      </c>
      <c r="D4" s="7" t="s">
        <v>38</v>
      </c>
      <c r="E4" s="7" t="s">
        <v>843</v>
      </c>
      <c r="F4" s="7" t="s">
        <v>38</v>
      </c>
      <c r="G4" s="7" t="s">
        <v>844</v>
      </c>
      <c r="H4" s="7" t="s">
        <v>38</v>
      </c>
      <c r="I4" s="7" t="s">
        <v>845</v>
      </c>
      <c r="J4" s="7" t="s">
        <v>38</v>
      </c>
      <c r="K4" s="7" t="s">
        <v>846</v>
      </c>
      <c r="L4" s="7" t="s">
        <v>38</v>
      </c>
      <c r="M4" s="7" t="s">
        <v>39</v>
      </c>
      <c r="N4" s="13" t="s">
        <v>40</v>
      </c>
      <c r="O4" s="147" t="s">
        <v>41</v>
      </c>
      <c r="P4" s="147"/>
      <c r="Q4" s="147"/>
      <c r="R4" s="147"/>
      <c r="S4" s="147" t="s">
        <v>42</v>
      </c>
      <c r="T4" s="147"/>
      <c r="U4" s="147"/>
      <c r="V4" s="147"/>
      <c r="W4" s="147" t="s">
        <v>41</v>
      </c>
      <c r="X4" s="147"/>
      <c r="Y4" s="147"/>
      <c r="Z4" s="147"/>
      <c r="AA4" s="147" t="s">
        <v>42</v>
      </c>
      <c r="AB4" s="147"/>
      <c r="AC4" s="147"/>
      <c r="AD4" s="147"/>
    </row>
    <row r="5" ht="14.25" customHeight="1" spans="1:30">
      <c r="A5" s="107" t="s">
        <v>847</v>
      </c>
      <c r="B5" s="108" t="s">
        <v>848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63"/>
      <c r="O5" s="148"/>
      <c r="P5" s="148"/>
      <c r="Q5" s="148"/>
      <c r="R5" s="148"/>
      <c r="S5" s="148"/>
      <c r="T5" s="148"/>
      <c r="U5" s="148"/>
      <c r="V5" s="148"/>
      <c r="W5" s="162"/>
      <c r="X5" s="162"/>
      <c r="Y5" s="162"/>
      <c r="Z5" s="162"/>
      <c r="AA5" s="162"/>
      <c r="AB5" s="162"/>
      <c r="AC5" s="162"/>
      <c r="AD5" s="162"/>
    </row>
    <row r="6" ht="15" spans="1:30">
      <c r="A6" s="109">
        <v>1</v>
      </c>
      <c r="B6" s="110" t="s">
        <v>849</v>
      </c>
      <c r="C6" s="64">
        <v>2850</v>
      </c>
      <c r="D6" s="65"/>
      <c r="E6" s="64">
        <v>4019</v>
      </c>
      <c r="F6" s="65"/>
      <c r="G6" s="64"/>
      <c r="H6" s="65"/>
      <c r="I6" s="64"/>
      <c r="J6" s="65"/>
      <c r="K6" s="142"/>
      <c r="L6" s="142"/>
      <c r="M6" s="71">
        <f>C6*D6+E6*F6+G6*H6+I6*J6+K6*L6</f>
        <v>0</v>
      </c>
      <c r="N6" s="149"/>
      <c r="O6" s="148"/>
      <c r="P6" s="148"/>
      <c r="Q6" s="148"/>
      <c r="R6" s="148"/>
      <c r="S6" s="148"/>
      <c r="T6" s="148"/>
      <c r="U6" s="148"/>
      <c r="V6" s="148"/>
      <c r="W6" s="162">
        <f>D6*E6*O6</f>
        <v>0</v>
      </c>
      <c r="X6" s="162">
        <f>E6*F6*P6</f>
        <v>0</v>
      </c>
      <c r="Y6" s="162">
        <f>H6*G6*Q6</f>
        <v>0</v>
      </c>
      <c r="Z6" s="162">
        <f>I6*J6*R6</f>
        <v>0</v>
      </c>
      <c r="AA6" s="162">
        <f>C6*D6*S6</f>
        <v>0</v>
      </c>
      <c r="AB6" s="162">
        <f>E6*F6*T6</f>
        <v>0</v>
      </c>
      <c r="AC6" s="162">
        <f>G6*H6*U6</f>
        <v>0</v>
      </c>
      <c r="AD6" s="162">
        <f>I6*J6*V6</f>
        <v>0</v>
      </c>
    </row>
    <row r="7" ht="15" spans="1:30">
      <c r="A7" s="109">
        <v>2</v>
      </c>
      <c r="B7" s="110" t="s">
        <v>850</v>
      </c>
      <c r="C7" s="64"/>
      <c r="D7" s="65"/>
      <c r="E7" s="64"/>
      <c r="F7" s="65"/>
      <c r="G7" s="64"/>
      <c r="H7" s="65"/>
      <c r="I7" s="64"/>
      <c r="J7" s="65"/>
      <c r="K7" s="142"/>
      <c r="L7" s="142"/>
      <c r="M7" s="71">
        <f t="shared" ref="M7:M39" si="0">C7*D7+E7*F7+G7*H7+I7*J7+K7*L7</f>
        <v>0</v>
      </c>
      <c r="N7" s="149"/>
      <c r="O7" s="148"/>
      <c r="P7" s="148"/>
      <c r="Q7" s="148"/>
      <c r="R7" s="148"/>
      <c r="S7" s="148"/>
      <c r="T7" s="148"/>
      <c r="U7" s="148"/>
      <c r="V7" s="148"/>
      <c r="W7" s="162">
        <f t="shared" ref="W7:X39" si="1">D7*E7*O7</f>
        <v>0</v>
      </c>
      <c r="X7" s="162">
        <f t="shared" si="1"/>
        <v>0</v>
      </c>
      <c r="Y7" s="162">
        <f t="shared" ref="Y7:Y39" si="2">H7*G7*Q7</f>
        <v>0</v>
      </c>
      <c r="Z7" s="162">
        <f t="shared" ref="Z7:Z39" si="3">I7*J7*R7</f>
        <v>0</v>
      </c>
      <c r="AA7" s="162">
        <f t="shared" ref="AA7:AA39" si="4">C7*D7*S7</f>
        <v>0</v>
      </c>
      <c r="AB7" s="162">
        <f t="shared" ref="AB7:AB39" si="5">E7*F7*T7</f>
        <v>0</v>
      </c>
      <c r="AC7" s="162">
        <f t="shared" ref="AC7:AC39" si="6">G7*H7*U7</f>
        <v>0</v>
      </c>
      <c r="AD7" s="162">
        <f t="shared" ref="AD7:AD39" si="7">I7*J7*V7</f>
        <v>0</v>
      </c>
    </row>
    <row r="8" ht="29" spans="1:30">
      <c r="A8" s="109">
        <v>3</v>
      </c>
      <c r="B8" s="111" t="s">
        <v>851</v>
      </c>
      <c r="C8" s="64">
        <v>1425</v>
      </c>
      <c r="D8" s="65"/>
      <c r="E8" s="64">
        <v>1200</v>
      </c>
      <c r="F8" s="65"/>
      <c r="G8" s="64">
        <v>190</v>
      </c>
      <c r="H8" s="65"/>
      <c r="I8" s="64">
        <v>450</v>
      </c>
      <c r="J8" s="65"/>
      <c r="K8" s="142"/>
      <c r="L8" s="142"/>
      <c r="M8" s="71">
        <f t="shared" si="0"/>
        <v>0</v>
      </c>
      <c r="N8" s="149"/>
      <c r="O8" s="148"/>
      <c r="P8" s="148"/>
      <c r="Q8" s="148"/>
      <c r="R8" s="148"/>
      <c r="S8" s="148"/>
      <c r="T8" s="148"/>
      <c r="U8" s="148"/>
      <c r="V8" s="148"/>
      <c r="W8" s="162">
        <f t="shared" si="1"/>
        <v>0</v>
      </c>
      <c r="X8" s="162">
        <f t="shared" si="1"/>
        <v>0</v>
      </c>
      <c r="Y8" s="162">
        <f t="shared" si="2"/>
        <v>0</v>
      </c>
      <c r="Z8" s="162">
        <f t="shared" si="3"/>
        <v>0</v>
      </c>
      <c r="AA8" s="162">
        <f t="shared" si="4"/>
        <v>0</v>
      </c>
      <c r="AB8" s="162">
        <f t="shared" si="5"/>
        <v>0</v>
      </c>
      <c r="AC8" s="162">
        <f t="shared" si="6"/>
        <v>0</v>
      </c>
      <c r="AD8" s="162">
        <f t="shared" si="7"/>
        <v>0</v>
      </c>
    </row>
    <row r="9" ht="15" spans="1:30">
      <c r="A9" s="109">
        <v>4</v>
      </c>
      <c r="B9" s="111" t="s">
        <v>852</v>
      </c>
      <c r="C9" s="64"/>
      <c r="D9" s="65"/>
      <c r="E9" s="64">
        <v>800</v>
      </c>
      <c r="F9" s="65"/>
      <c r="G9" s="64">
        <v>95</v>
      </c>
      <c r="H9" s="65"/>
      <c r="I9" s="64">
        <v>250</v>
      </c>
      <c r="J9" s="65"/>
      <c r="K9" s="142"/>
      <c r="L9" s="142"/>
      <c r="M9" s="71">
        <f t="shared" si="0"/>
        <v>0</v>
      </c>
      <c r="N9" s="149"/>
      <c r="O9" s="148"/>
      <c r="P9" s="148"/>
      <c r="Q9" s="148"/>
      <c r="R9" s="148"/>
      <c r="S9" s="148"/>
      <c r="T9" s="148"/>
      <c r="U9" s="148"/>
      <c r="V9" s="148"/>
      <c r="W9" s="162">
        <f t="shared" si="1"/>
        <v>0</v>
      </c>
      <c r="X9" s="162">
        <f t="shared" si="1"/>
        <v>0</v>
      </c>
      <c r="Y9" s="162">
        <f t="shared" si="2"/>
        <v>0</v>
      </c>
      <c r="Z9" s="162">
        <f t="shared" si="3"/>
        <v>0</v>
      </c>
      <c r="AA9" s="162">
        <f t="shared" si="4"/>
        <v>0</v>
      </c>
      <c r="AB9" s="162">
        <f t="shared" si="5"/>
        <v>0</v>
      </c>
      <c r="AC9" s="162">
        <f t="shared" si="6"/>
        <v>0</v>
      </c>
      <c r="AD9" s="162">
        <f t="shared" si="7"/>
        <v>0</v>
      </c>
    </row>
    <row r="10" ht="15" spans="1:30">
      <c r="A10" s="109">
        <v>5</v>
      </c>
      <c r="B10" s="111" t="s">
        <v>853</v>
      </c>
      <c r="C10" s="64">
        <v>450</v>
      </c>
      <c r="D10" s="65"/>
      <c r="E10" s="64">
        <v>1500</v>
      </c>
      <c r="F10" s="65"/>
      <c r="G10" s="64">
        <v>190</v>
      </c>
      <c r="H10" s="65"/>
      <c r="I10" s="64">
        <v>450</v>
      </c>
      <c r="J10" s="65"/>
      <c r="K10" s="142"/>
      <c r="L10" s="142"/>
      <c r="M10" s="71">
        <f t="shared" si="0"/>
        <v>0</v>
      </c>
      <c r="N10" s="149"/>
      <c r="O10" s="148"/>
      <c r="P10" s="148"/>
      <c r="Q10" s="148"/>
      <c r="R10" s="148"/>
      <c r="S10" s="148"/>
      <c r="T10" s="148"/>
      <c r="U10" s="148"/>
      <c r="V10" s="148"/>
      <c r="W10" s="162">
        <f t="shared" si="1"/>
        <v>0</v>
      </c>
      <c r="X10" s="162">
        <f t="shared" si="1"/>
        <v>0</v>
      </c>
      <c r="Y10" s="162">
        <f t="shared" si="2"/>
        <v>0</v>
      </c>
      <c r="Z10" s="162">
        <f t="shared" si="3"/>
        <v>0</v>
      </c>
      <c r="AA10" s="162">
        <f t="shared" si="4"/>
        <v>0</v>
      </c>
      <c r="AB10" s="162">
        <f t="shared" si="5"/>
        <v>0</v>
      </c>
      <c r="AC10" s="162">
        <f t="shared" si="6"/>
        <v>0</v>
      </c>
      <c r="AD10" s="162">
        <f t="shared" si="7"/>
        <v>0</v>
      </c>
    </row>
    <row r="11" ht="15" spans="1:30">
      <c r="A11" s="109">
        <v>6</v>
      </c>
      <c r="B11" s="111" t="s">
        <v>854</v>
      </c>
      <c r="C11" s="64">
        <v>450</v>
      </c>
      <c r="D11" s="65"/>
      <c r="E11" s="64">
        <v>450</v>
      </c>
      <c r="F11" s="65"/>
      <c r="G11" s="64">
        <v>95</v>
      </c>
      <c r="H11" s="65"/>
      <c r="I11" s="64">
        <v>250</v>
      </c>
      <c r="J11" s="65"/>
      <c r="K11" s="142"/>
      <c r="L11" s="142"/>
      <c r="M11" s="71">
        <f t="shared" si="0"/>
        <v>0</v>
      </c>
      <c r="N11" s="149"/>
      <c r="O11" s="148"/>
      <c r="P11" s="148"/>
      <c r="Q11" s="148"/>
      <c r="R11" s="148"/>
      <c r="S11" s="148"/>
      <c r="T11" s="148"/>
      <c r="U11" s="148"/>
      <c r="V11" s="148"/>
      <c r="W11" s="162">
        <f t="shared" si="1"/>
        <v>0</v>
      </c>
      <c r="X11" s="162">
        <f t="shared" si="1"/>
        <v>0</v>
      </c>
      <c r="Y11" s="162">
        <f t="shared" si="2"/>
        <v>0</v>
      </c>
      <c r="Z11" s="162">
        <f t="shared" si="3"/>
        <v>0</v>
      </c>
      <c r="AA11" s="162">
        <f t="shared" si="4"/>
        <v>0</v>
      </c>
      <c r="AB11" s="162">
        <f t="shared" si="5"/>
        <v>0</v>
      </c>
      <c r="AC11" s="162">
        <f t="shared" si="6"/>
        <v>0</v>
      </c>
      <c r="AD11" s="162">
        <f t="shared" si="7"/>
        <v>0</v>
      </c>
    </row>
    <row r="12" ht="15" spans="1:30">
      <c r="A12" s="109">
        <v>7</v>
      </c>
      <c r="B12" s="110" t="s">
        <v>855</v>
      </c>
      <c r="C12" s="64">
        <v>450</v>
      </c>
      <c r="D12" s="65"/>
      <c r="E12" s="64">
        <v>1200</v>
      </c>
      <c r="F12" s="65"/>
      <c r="G12" s="64">
        <v>190</v>
      </c>
      <c r="H12" s="65"/>
      <c r="I12" s="64">
        <v>250</v>
      </c>
      <c r="J12" s="65"/>
      <c r="K12" s="142"/>
      <c r="L12" s="142"/>
      <c r="M12" s="71">
        <f t="shared" si="0"/>
        <v>0</v>
      </c>
      <c r="N12" s="149"/>
      <c r="O12" s="148"/>
      <c r="P12" s="148"/>
      <c r="Q12" s="148"/>
      <c r="R12" s="148"/>
      <c r="S12" s="148"/>
      <c r="T12" s="148"/>
      <c r="U12" s="148"/>
      <c r="V12" s="148"/>
      <c r="W12" s="162">
        <f t="shared" si="1"/>
        <v>0</v>
      </c>
      <c r="X12" s="162">
        <f t="shared" si="1"/>
        <v>0</v>
      </c>
      <c r="Y12" s="162">
        <f t="shared" si="2"/>
        <v>0</v>
      </c>
      <c r="Z12" s="162">
        <f t="shared" si="3"/>
        <v>0</v>
      </c>
      <c r="AA12" s="162">
        <f t="shared" si="4"/>
        <v>0</v>
      </c>
      <c r="AB12" s="162">
        <f t="shared" si="5"/>
        <v>0</v>
      </c>
      <c r="AC12" s="162">
        <f t="shared" si="6"/>
        <v>0</v>
      </c>
      <c r="AD12" s="162">
        <f t="shared" si="7"/>
        <v>0</v>
      </c>
    </row>
    <row r="13" ht="15" spans="1:30">
      <c r="A13" s="109">
        <v>8</v>
      </c>
      <c r="B13" s="110" t="s">
        <v>856</v>
      </c>
      <c r="C13" s="64">
        <v>1800</v>
      </c>
      <c r="D13" s="65"/>
      <c r="E13" s="64">
        <v>2850</v>
      </c>
      <c r="F13" s="65"/>
      <c r="G13" s="64">
        <v>450</v>
      </c>
      <c r="H13" s="65"/>
      <c r="I13" s="64">
        <v>450</v>
      </c>
      <c r="J13" s="65"/>
      <c r="K13" s="142"/>
      <c r="L13" s="142"/>
      <c r="M13" s="71">
        <f t="shared" si="0"/>
        <v>0</v>
      </c>
      <c r="N13" s="149"/>
      <c r="O13" s="148"/>
      <c r="P13" s="148"/>
      <c r="Q13" s="148"/>
      <c r="R13" s="148"/>
      <c r="S13" s="148"/>
      <c r="T13" s="148"/>
      <c r="U13" s="148"/>
      <c r="V13" s="148"/>
      <c r="W13" s="162">
        <f t="shared" si="1"/>
        <v>0</v>
      </c>
      <c r="X13" s="162">
        <f t="shared" si="1"/>
        <v>0</v>
      </c>
      <c r="Y13" s="162">
        <f t="shared" si="2"/>
        <v>0</v>
      </c>
      <c r="Z13" s="162">
        <f t="shared" si="3"/>
        <v>0</v>
      </c>
      <c r="AA13" s="162">
        <f t="shared" si="4"/>
        <v>0</v>
      </c>
      <c r="AB13" s="162">
        <f t="shared" si="5"/>
        <v>0</v>
      </c>
      <c r="AC13" s="162">
        <f t="shared" si="6"/>
        <v>0</v>
      </c>
      <c r="AD13" s="162">
        <f t="shared" si="7"/>
        <v>0</v>
      </c>
    </row>
    <row r="14" ht="15" spans="1:30">
      <c r="A14" s="109">
        <v>9</v>
      </c>
      <c r="B14" s="111" t="s">
        <v>857</v>
      </c>
      <c r="C14" s="64">
        <v>2755</v>
      </c>
      <c r="D14" s="65"/>
      <c r="E14" s="64">
        <v>1701</v>
      </c>
      <c r="F14" s="65"/>
      <c r="G14" s="64">
        <v>492</v>
      </c>
      <c r="H14" s="65"/>
      <c r="I14" s="64">
        <v>560</v>
      </c>
      <c r="J14" s="65"/>
      <c r="K14" s="142"/>
      <c r="L14" s="142"/>
      <c r="M14" s="71">
        <f t="shared" si="0"/>
        <v>0</v>
      </c>
      <c r="N14" s="149"/>
      <c r="O14" s="148"/>
      <c r="P14" s="148"/>
      <c r="Q14" s="148"/>
      <c r="R14" s="148"/>
      <c r="S14" s="148"/>
      <c r="T14" s="148"/>
      <c r="U14" s="148"/>
      <c r="V14" s="148"/>
      <c r="W14" s="162">
        <f t="shared" si="1"/>
        <v>0</v>
      </c>
      <c r="X14" s="162">
        <f t="shared" si="1"/>
        <v>0</v>
      </c>
      <c r="Y14" s="162">
        <f t="shared" si="2"/>
        <v>0</v>
      </c>
      <c r="Z14" s="162">
        <f t="shared" si="3"/>
        <v>0</v>
      </c>
      <c r="AA14" s="162">
        <f t="shared" si="4"/>
        <v>0</v>
      </c>
      <c r="AB14" s="162">
        <f t="shared" si="5"/>
        <v>0</v>
      </c>
      <c r="AC14" s="162">
        <f t="shared" si="6"/>
        <v>0</v>
      </c>
      <c r="AD14" s="162">
        <f t="shared" si="7"/>
        <v>0</v>
      </c>
    </row>
    <row r="15" ht="29" spans="1:30">
      <c r="A15" s="109">
        <v>10</v>
      </c>
      <c r="B15" s="111" t="s">
        <v>858</v>
      </c>
      <c r="C15" s="64">
        <v>950</v>
      </c>
      <c r="D15" s="65"/>
      <c r="E15" s="64">
        <v>1559</v>
      </c>
      <c r="F15" s="65"/>
      <c r="G15" s="64">
        <v>190</v>
      </c>
      <c r="H15" s="65"/>
      <c r="I15" s="64">
        <v>760</v>
      </c>
      <c r="J15" s="65"/>
      <c r="K15" s="142"/>
      <c r="L15" s="142"/>
      <c r="M15" s="71">
        <f t="shared" si="0"/>
        <v>0</v>
      </c>
      <c r="N15" s="149"/>
      <c r="O15" s="148"/>
      <c r="P15" s="148"/>
      <c r="Q15" s="148"/>
      <c r="R15" s="148"/>
      <c r="S15" s="148"/>
      <c r="T15" s="148"/>
      <c r="U15" s="148"/>
      <c r="V15" s="148"/>
      <c r="W15" s="162">
        <f t="shared" si="1"/>
        <v>0</v>
      </c>
      <c r="X15" s="162">
        <f t="shared" si="1"/>
        <v>0</v>
      </c>
      <c r="Y15" s="162">
        <f t="shared" si="2"/>
        <v>0</v>
      </c>
      <c r="Z15" s="162">
        <f t="shared" si="3"/>
        <v>0</v>
      </c>
      <c r="AA15" s="162">
        <f t="shared" si="4"/>
        <v>0</v>
      </c>
      <c r="AB15" s="162">
        <f t="shared" si="5"/>
        <v>0</v>
      </c>
      <c r="AC15" s="162">
        <f t="shared" si="6"/>
        <v>0</v>
      </c>
      <c r="AD15" s="162">
        <f t="shared" si="7"/>
        <v>0</v>
      </c>
    </row>
    <row r="16" ht="15" spans="1:30">
      <c r="A16" s="109">
        <v>11</v>
      </c>
      <c r="B16" s="111" t="s">
        <v>859</v>
      </c>
      <c r="C16" s="64">
        <v>950</v>
      </c>
      <c r="D16" s="65"/>
      <c r="E16" s="64">
        <v>1900</v>
      </c>
      <c r="F16" s="65"/>
      <c r="G16" s="64">
        <v>190</v>
      </c>
      <c r="H16" s="65"/>
      <c r="I16" s="64">
        <v>593</v>
      </c>
      <c r="J16" s="65"/>
      <c r="K16" s="142"/>
      <c r="L16" s="142"/>
      <c r="M16" s="71">
        <f t="shared" si="0"/>
        <v>0</v>
      </c>
      <c r="N16" s="149"/>
      <c r="O16" s="148"/>
      <c r="P16" s="148"/>
      <c r="Q16" s="148"/>
      <c r="R16" s="148"/>
      <c r="S16" s="148"/>
      <c r="T16" s="148"/>
      <c r="U16" s="148"/>
      <c r="V16" s="148"/>
      <c r="W16" s="162">
        <f t="shared" si="1"/>
        <v>0</v>
      </c>
      <c r="X16" s="162">
        <f t="shared" si="1"/>
        <v>0</v>
      </c>
      <c r="Y16" s="162">
        <f t="shared" si="2"/>
        <v>0</v>
      </c>
      <c r="Z16" s="162">
        <f t="shared" si="3"/>
        <v>0</v>
      </c>
      <c r="AA16" s="162">
        <f t="shared" si="4"/>
        <v>0</v>
      </c>
      <c r="AB16" s="162">
        <f t="shared" si="5"/>
        <v>0</v>
      </c>
      <c r="AC16" s="162">
        <f t="shared" si="6"/>
        <v>0</v>
      </c>
      <c r="AD16" s="162">
        <f t="shared" si="7"/>
        <v>0</v>
      </c>
    </row>
    <row r="17" ht="15" spans="1:30">
      <c r="A17" s="112">
        <v>12</v>
      </c>
      <c r="B17" s="113" t="s">
        <v>860</v>
      </c>
      <c r="C17" s="114">
        <v>2000</v>
      </c>
      <c r="D17" s="115"/>
      <c r="E17" s="114">
        <v>1000</v>
      </c>
      <c r="F17" s="115"/>
      <c r="G17" s="114">
        <v>500</v>
      </c>
      <c r="H17" s="115"/>
      <c r="I17" s="114">
        <v>500</v>
      </c>
      <c r="J17" s="115"/>
      <c r="K17" s="143"/>
      <c r="L17" s="143"/>
      <c r="M17" s="71">
        <f t="shared" si="0"/>
        <v>0</v>
      </c>
      <c r="N17" s="149"/>
      <c r="O17" s="148"/>
      <c r="P17" s="148"/>
      <c r="Q17" s="148"/>
      <c r="R17" s="148"/>
      <c r="S17" s="148"/>
      <c r="T17" s="148"/>
      <c r="U17" s="148"/>
      <c r="V17" s="148"/>
      <c r="W17" s="162"/>
      <c r="X17" s="162"/>
      <c r="Y17" s="162"/>
      <c r="Z17" s="162"/>
      <c r="AA17" s="162"/>
      <c r="AB17" s="162"/>
      <c r="AC17" s="162"/>
      <c r="AD17" s="162"/>
    </row>
    <row r="18" ht="15" spans="1:30">
      <c r="A18" s="112">
        <v>13</v>
      </c>
      <c r="B18" s="113" t="s">
        <v>861</v>
      </c>
      <c r="C18" s="114">
        <v>2000</v>
      </c>
      <c r="D18" s="115"/>
      <c r="E18" s="114">
        <v>1000</v>
      </c>
      <c r="F18" s="115"/>
      <c r="G18" s="114">
        <v>500</v>
      </c>
      <c r="H18" s="115"/>
      <c r="I18" s="114">
        <v>500</v>
      </c>
      <c r="J18" s="115"/>
      <c r="K18" s="143"/>
      <c r="L18" s="143"/>
      <c r="M18" s="71">
        <f t="shared" si="0"/>
        <v>0</v>
      </c>
      <c r="N18" s="149"/>
      <c r="O18" s="148"/>
      <c r="P18" s="148"/>
      <c r="Q18" s="148"/>
      <c r="R18" s="148"/>
      <c r="S18" s="148"/>
      <c r="T18" s="148"/>
      <c r="U18" s="148"/>
      <c r="V18" s="148"/>
      <c r="W18" s="162"/>
      <c r="X18" s="162"/>
      <c r="Y18" s="162"/>
      <c r="Z18" s="162"/>
      <c r="AA18" s="162"/>
      <c r="AB18" s="162"/>
      <c r="AC18" s="162"/>
      <c r="AD18" s="162"/>
    </row>
    <row r="19" ht="15" spans="1:30">
      <c r="A19" s="112">
        <v>14</v>
      </c>
      <c r="B19" s="113" t="s">
        <v>862</v>
      </c>
      <c r="C19" s="114"/>
      <c r="D19" s="115"/>
      <c r="E19" s="114">
        <v>500</v>
      </c>
      <c r="F19" s="115"/>
      <c r="G19" s="114"/>
      <c r="H19" s="115"/>
      <c r="I19" s="114"/>
      <c r="J19" s="115"/>
      <c r="K19" s="143"/>
      <c r="L19" s="143"/>
      <c r="M19" s="71"/>
      <c r="N19" s="149"/>
      <c r="O19" s="148"/>
      <c r="P19" s="148"/>
      <c r="Q19" s="148"/>
      <c r="R19" s="148"/>
      <c r="S19" s="148"/>
      <c r="T19" s="148"/>
      <c r="U19" s="148"/>
      <c r="V19" s="148"/>
      <c r="W19" s="162"/>
      <c r="X19" s="162"/>
      <c r="Y19" s="162"/>
      <c r="Z19" s="162"/>
      <c r="AA19" s="162"/>
      <c r="AB19" s="162"/>
      <c r="AC19" s="162"/>
      <c r="AD19" s="162"/>
    </row>
    <row r="20" ht="14.25" customHeight="1" spans="1:30">
      <c r="A20" s="116" t="s">
        <v>847</v>
      </c>
      <c r="B20" s="117" t="s">
        <v>863</v>
      </c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97"/>
      <c r="N20" s="149"/>
      <c r="O20" s="148"/>
      <c r="P20" s="148"/>
      <c r="Q20" s="148"/>
      <c r="R20" s="148"/>
      <c r="S20" s="148"/>
      <c r="T20" s="148"/>
      <c r="U20" s="148"/>
      <c r="V20" s="148"/>
      <c r="W20" s="162">
        <f t="shared" si="1"/>
        <v>0</v>
      </c>
      <c r="X20" s="162">
        <f t="shared" si="1"/>
        <v>0</v>
      </c>
      <c r="Y20" s="162">
        <f t="shared" si="2"/>
        <v>0</v>
      </c>
      <c r="Z20" s="162">
        <f t="shared" si="3"/>
        <v>0</v>
      </c>
      <c r="AA20" s="162">
        <f t="shared" si="4"/>
        <v>0</v>
      </c>
      <c r="AB20" s="162">
        <f t="shared" si="5"/>
        <v>0</v>
      </c>
      <c r="AC20" s="162">
        <f t="shared" si="6"/>
        <v>0</v>
      </c>
      <c r="AD20" s="162">
        <f t="shared" si="7"/>
        <v>0</v>
      </c>
    </row>
    <row r="21" ht="15" spans="1:30">
      <c r="A21" s="109">
        <v>1</v>
      </c>
      <c r="B21" s="110" t="s">
        <v>864</v>
      </c>
      <c r="C21" s="64">
        <v>1800</v>
      </c>
      <c r="D21" s="65"/>
      <c r="E21" s="64">
        <v>4343</v>
      </c>
      <c r="F21" s="65"/>
      <c r="G21" s="64">
        <v>475</v>
      </c>
      <c r="H21" s="65"/>
      <c r="I21" s="64">
        <v>950</v>
      </c>
      <c r="J21" s="65"/>
      <c r="K21" s="142"/>
      <c r="L21" s="142"/>
      <c r="M21" s="71">
        <f t="shared" si="0"/>
        <v>0</v>
      </c>
      <c r="N21" s="149"/>
      <c r="O21" s="148"/>
      <c r="P21" s="148"/>
      <c r="Q21" s="148"/>
      <c r="R21" s="148"/>
      <c r="S21" s="148"/>
      <c r="T21" s="148"/>
      <c r="U21" s="148"/>
      <c r="V21" s="148"/>
      <c r="W21" s="162">
        <f t="shared" si="1"/>
        <v>0</v>
      </c>
      <c r="X21" s="162">
        <f t="shared" si="1"/>
        <v>0</v>
      </c>
      <c r="Y21" s="162">
        <f t="shared" si="2"/>
        <v>0</v>
      </c>
      <c r="Z21" s="162">
        <f t="shared" si="3"/>
        <v>0</v>
      </c>
      <c r="AA21" s="162">
        <f t="shared" si="4"/>
        <v>0</v>
      </c>
      <c r="AB21" s="162">
        <f t="shared" si="5"/>
        <v>0</v>
      </c>
      <c r="AC21" s="162">
        <f t="shared" si="6"/>
        <v>0</v>
      </c>
      <c r="AD21" s="162">
        <f t="shared" si="7"/>
        <v>0</v>
      </c>
    </row>
    <row r="22" ht="15" spans="1:30">
      <c r="A22" s="109">
        <v>2</v>
      </c>
      <c r="B22" s="110" t="s">
        <v>865</v>
      </c>
      <c r="C22" s="64">
        <v>4500</v>
      </c>
      <c r="D22" s="65"/>
      <c r="E22" s="64">
        <v>7500</v>
      </c>
      <c r="F22" s="65"/>
      <c r="G22" s="64">
        <v>855</v>
      </c>
      <c r="H22" s="65"/>
      <c r="I22" s="64">
        <v>1400</v>
      </c>
      <c r="J22" s="65"/>
      <c r="K22" s="142"/>
      <c r="L22" s="142"/>
      <c r="M22" s="71">
        <f t="shared" si="0"/>
        <v>0</v>
      </c>
      <c r="N22" s="149"/>
      <c r="O22" s="148"/>
      <c r="P22" s="148"/>
      <c r="Q22" s="148"/>
      <c r="R22" s="148"/>
      <c r="S22" s="148"/>
      <c r="T22" s="148"/>
      <c r="U22" s="148"/>
      <c r="V22" s="148"/>
      <c r="W22" s="162">
        <f t="shared" si="1"/>
        <v>0</v>
      </c>
      <c r="X22" s="162">
        <f t="shared" si="1"/>
        <v>0</v>
      </c>
      <c r="Y22" s="162">
        <f t="shared" si="2"/>
        <v>0</v>
      </c>
      <c r="Z22" s="162">
        <f t="shared" si="3"/>
        <v>0</v>
      </c>
      <c r="AA22" s="162">
        <f t="shared" si="4"/>
        <v>0</v>
      </c>
      <c r="AB22" s="162">
        <f t="shared" si="5"/>
        <v>0</v>
      </c>
      <c r="AC22" s="162">
        <f t="shared" si="6"/>
        <v>0</v>
      </c>
      <c r="AD22" s="162">
        <f t="shared" si="7"/>
        <v>0</v>
      </c>
    </row>
    <row r="23" ht="15" spans="1:30">
      <c r="A23" s="109">
        <v>3</v>
      </c>
      <c r="B23" s="110" t="s">
        <v>866</v>
      </c>
      <c r="C23" s="64"/>
      <c r="D23" s="65"/>
      <c r="E23" s="64">
        <v>2149</v>
      </c>
      <c r="F23" s="65"/>
      <c r="G23" s="64">
        <v>475</v>
      </c>
      <c r="H23" s="65"/>
      <c r="I23" s="64">
        <v>1510</v>
      </c>
      <c r="J23" s="65"/>
      <c r="K23" s="142"/>
      <c r="L23" s="142"/>
      <c r="M23" s="71">
        <f t="shared" si="0"/>
        <v>0</v>
      </c>
      <c r="N23" s="149"/>
      <c r="O23" s="148"/>
      <c r="P23" s="148"/>
      <c r="Q23" s="148"/>
      <c r="R23" s="148"/>
      <c r="S23" s="148"/>
      <c r="T23" s="148"/>
      <c r="U23" s="148"/>
      <c r="V23" s="148"/>
      <c r="W23" s="162">
        <f t="shared" si="1"/>
        <v>0</v>
      </c>
      <c r="X23" s="162">
        <f t="shared" si="1"/>
        <v>0</v>
      </c>
      <c r="Y23" s="162">
        <f t="shared" si="2"/>
        <v>0</v>
      </c>
      <c r="Z23" s="162">
        <f t="shared" si="3"/>
        <v>0</v>
      </c>
      <c r="AA23" s="162">
        <f t="shared" si="4"/>
        <v>0</v>
      </c>
      <c r="AB23" s="162">
        <f t="shared" si="5"/>
        <v>0</v>
      </c>
      <c r="AC23" s="162">
        <f t="shared" si="6"/>
        <v>0</v>
      </c>
      <c r="AD23" s="162">
        <f t="shared" si="7"/>
        <v>0</v>
      </c>
    </row>
    <row r="24" ht="15" spans="1:30">
      <c r="A24" s="109">
        <v>4</v>
      </c>
      <c r="B24" s="110" t="s">
        <v>867</v>
      </c>
      <c r="C24" s="64"/>
      <c r="D24" s="65"/>
      <c r="E24" s="64">
        <v>4501</v>
      </c>
      <c r="F24" s="65"/>
      <c r="G24" s="64">
        <v>855</v>
      </c>
      <c r="H24" s="65"/>
      <c r="I24" s="64">
        <v>1563</v>
      </c>
      <c r="J24" s="65"/>
      <c r="K24" s="142"/>
      <c r="L24" s="142"/>
      <c r="M24" s="71">
        <f t="shared" si="0"/>
        <v>0</v>
      </c>
      <c r="N24" s="149"/>
      <c r="O24" s="148"/>
      <c r="P24" s="148"/>
      <c r="Q24" s="148"/>
      <c r="R24" s="148"/>
      <c r="S24" s="148"/>
      <c r="T24" s="148"/>
      <c r="U24" s="148"/>
      <c r="V24" s="148"/>
      <c r="W24" s="162">
        <f t="shared" si="1"/>
        <v>0</v>
      </c>
      <c r="X24" s="162">
        <f t="shared" si="1"/>
        <v>0</v>
      </c>
      <c r="Y24" s="162">
        <f t="shared" si="2"/>
        <v>0</v>
      </c>
      <c r="Z24" s="162">
        <f t="shared" si="3"/>
        <v>0</v>
      </c>
      <c r="AA24" s="162">
        <f t="shared" si="4"/>
        <v>0</v>
      </c>
      <c r="AB24" s="162">
        <f t="shared" si="5"/>
        <v>0</v>
      </c>
      <c r="AC24" s="162">
        <f t="shared" si="6"/>
        <v>0</v>
      </c>
      <c r="AD24" s="162">
        <f t="shared" si="7"/>
        <v>0</v>
      </c>
    </row>
    <row r="25" ht="15" spans="1:30">
      <c r="A25" s="109">
        <v>5</v>
      </c>
      <c r="B25" s="110" t="s">
        <v>868</v>
      </c>
      <c r="C25" s="64">
        <v>2850</v>
      </c>
      <c r="D25" s="65"/>
      <c r="E25" s="64">
        <v>4750</v>
      </c>
      <c r="F25" s="65"/>
      <c r="G25" s="64">
        <v>1413</v>
      </c>
      <c r="H25" s="65"/>
      <c r="I25" s="64">
        <v>1900</v>
      </c>
      <c r="J25" s="65"/>
      <c r="K25" s="142"/>
      <c r="L25" s="142"/>
      <c r="M25" s="71">
        <f t="shared" si="0"/>
        <v>0</v>
      </c>
      <c r="N25" s="149"/>
      <c r="O25" s="148"/>
      <c r="P25" s="148"/>
      <c r="Q25" s="148"/>
      <c r="R25" s="148"/>
      <c r="S25" s="148"/>
      <c r="T25" s="148"/>
      <c r="U25" s="148"/>
      <c r="V25" s="148"/>
      <c r="W25" s="162">
        <f t="shared" si="1"/>
        <v>0</v>
      </c>
      <c r="X25" s="162">
        <f t="shared" si="1"/>
        <v>0</v>
      </c>
      <c r="Y25" s="162">
        <f t="shared" si="2"/>
        <v>0</v>
      </c>
      <c r="Z25" s="162">
        <f t="shared" si="3"/>
        <v>0</v>
      </c>
      <c r="AA25" s="162">
        <f t="shared" si="4"/>
        <v>0</v>
      </c>
      <c r="AB25" s="162">
        <f t="shared" si="5"/>
        <v>0</v>
      </c>
      <c r="AC25" s="162">
        <f t="shared" si="6"/>
        <v>0</v>
      </c>
      <c r="AD25" s="162">
        <f t="shared" si="7"/>
        <v>0</v>
      </c>
    </row>
    <row r="26" ht="15" spans="1:30">
      <c r="A26" s="109">
        <v>6</v>
      </c>
      <c r="B26" s="110" t="s">
        <v>869</v>
      </c>
      <c r="C26" s="64">
        <v>2850</v>
      </c>
      <c r="D26" s="65"/>
      <c r="E26" s="64">
        <v>7600</v>
      </c>
      <c r="F26" s="65"/>
      <c r="G26" s="64">
        <v>1437</v>
      </c>
      <c r="H26" s="65"/>
      <c r="I26" s="64">
        <v>2850</v>
      </c>
      <c r="J26" s="65"/>
      <c r="K26" s="142"/>
      <c r="L26" s="142"/>
      <c r="M26" s="71">
        <f t="shared" si="0"/>
        <v>0</v>
      </c>
      <c r="N26" s="149"/>
      <c r="O26" s="148"/>
      <c r="P26" s="148"/>
      <c r="Q26" s="148"/>
      <c r="R26" s="148"/>
      <c r="S26" s="148"/>
      <c r="T26" s="148"/>
      <c r="U26" s="148"/>
      <c r="V26" s="148"/>
      <c r="W26" s="162">
        <f t="shared" si="1"/>
        <v>0</v>
      </c>
      <c r="X26" s="162">
        <f t="shared" si="1"/>
        <v>0</v>
      </c>
      <c r="Y26" s="162">
        <f t="shared" si="2"/>
        <v>0</v>
      </c>
      <c r="Z26" s="162">
        <f t="shared" si="3"/>
        <v>0</v>
      </c>
      <c r="AA26" s="162">
        <f t="shared" si="4"/>
        <v>0</v>
      </c>
      <c r="AB26" s="162">
        <f t="shared" si="5"/>
        <v>0</v>
      </c>
      <c r="AC26" s="162">
        <f t="shared" si="6"/>
        <v>0</v>
      </c>
      <c r="AD26" s="162">
        <f t="shared" si="7"/>
        <v>0</v>
      </c>
    </row>
    <row r="27" ht="15" spans="1:30">
      <c r="A27" s="109">
        <v>7</v>
      </c>
      <c r="B27" s="110" t="s">
        <v>870</v>
      </c>
      <c r="C27" s="64">
        <v>4750</v>
      </c>
      <c r="D27" s="65"/>
      <c r="E27" s="64">
        <v>11400</v>
      </c>
      <c r="F27" s="65"/>
      <c r="G27" s="64">
        <v>1457</v>
      </c>
      <c r="H27" s="65"/>
      <c r="I27" s="64">
        <v>0</v>
      </c>
      <c r="J27" s="65"/>
      <c r="K27" s="142"/>
      <c r="L27" s="142"/>
      <c r="M27" s="71">
        <f t="shared" si="0"/>
        <v>0</v>
      </c>
      <c r="N27" s="149"/>
      <c r="O27" s="148"/>
      <c r="P27" s="148"/>
      <c r="Q27" s="148"/>
      <c r="R27" s="148"/>
      <c r="S27" s="148"/>
      <c r="T27" s="148"/>
      <c r="U27" s="148"/>
      <c r="V27" s="148"/>
      <c r="W27" s="162">
        <f t="shared" si="1"/>
        <v>0</v>
      </c>
      <c r="X27" s="162">
        <f t="shared" si="1"/>
        <v>0</v>
      </c>
      <c r="Y27" s="162">
        <f t="shared" si="2"/>
        <v>0</v>
      </c>
      <c r="Z27" s="162">
        <f t="shared" si="3"/>
        <v>0</v>
      </c>
      <c r="AA27" s="162">
        <f t="shared" si="4"/>
        <v>0</v>
      </c>
      <c r="AB27" s="162">
        <f t="shared" si="5"/>
        <v>0</v>
      </c>
      <c r="AC27" s="162">
        <f t="shared" si="6"/>
        <v>0</v>
      </c>
      <c r="AD27" s="162">
        <f t="shared" si="7"/>
        <v>0</v>
      </c>
    </row>
    <row r="28" ht="15" spans="1:30">
      <c r="A28" s="109">
        <v>8</v>
      </c>
      <c r="B28" s="111" t="s">
        <v>871</v>
      </c>
      <c r="C28" s="64"/>
      <c r="D28" s="65"/>
      <c r="E28" s="64"/>
      <c r="F28" s="65"/>
      <c r="G28" s="64"/>
      <c r="H28" s="65"/>
      <c r="I28" s="64">
        <v>0</v>
      </c>
      <c r="J28" s="65"/>
      <c r="K28" s="142"/>
      <c r="L28" s="142"/>
      <c r="M28" s="71">
        <f t="shared" si="0"/>
        <v>0</v>
      </c>
      <c r="N28" s="149"/>
      <c r="O28" s="148"/>
      <c r="P28" s="148"/>
      <c r="Q28" s="148"/>
      <c r="R28" s="148"/>
      <c r="S28" s="148"/>
      <c r="T28" s="148"/>
      <c r="U28" s="148"/>
      <c r="V28" s="148"/>
      <c r="W28" s="162">
        <f t="shared" si="1"/>
        <v>0</v>
      </c>
      <c r="X28" s="162">
        <f t="shared" si="1"/>
        <v>0</v>
      </c>
      <c r="Y28" s="162">
        <f t="shared" si="2"/>
        <v>0</v>
      </c>
      <c r="Z28" s="162">
        <f t="shared" si="3"/>
        <v>0</v>
      </c>
      <c r="AA28" s="162">
        <f t="shared" si="4"/>
        <v>0</v>
      </c>
      <c r="AB28" s="162">
        <f t="shared" si="5"/>
        <v>0</v>
      </c>
      <c r="AC28" s="162">
        <f t="shared" si="6"/>
        <v>0</v>
      </c>
      <c r="AD28" s="162">
        <f t="shared" si="7"/>
        <v>0</v>
      </c>
    </row>
    <row r="29" ht="15" spans="1:30">
      <c r="A29" s="109">
        <v>9</v>
      </c>
      <c r="B29" s="111" t="s">
        <v>872</v>
      </c>
      <c r="C29" s="64"/>
      <c r="D29" s="65"/>
      <c r="E29" s="64"/>
      <c r="F29" s="65"/>
      <c r="G29" s="64"/>
      <c r="H29" s="65"/>
      <c r="I29" s="64">
        <v>0</v>
      </c>
      <c r="J29" s="65"/>
      <c r="K29" s="142"/>
      <c r="L29" s="142"/>
      <c r="M29" s="71">
        <f t="shared" si="0"/>
        <v>0</v>
      </c>
      <c r="N29" s="149"/>
      <c r="O29" s="148"/>
      <c r="P29" s="148"/>
      <c r="Q29" s="148"/>
      <c r="R29" s="148"/>
      <c r="S29" s="148"/>
      <c r="T29" s="148"/>
      <c r="U29" s="148"/>
      <c r="V29" s="148"/>
      <c r="W29" s="162">
        <f t="shared" si="1"/>
        <v>0</v>
      </c>
      <c r="X29" s="162">
        <f t="shared" si="1"/>
        <v>0</v>
      </c>
      <c r="Y29" s="162">
        <f t="shared" si="2"/>
        <v>0</v>
      </c>
      <c r="Z29" s="162">
        <f t="shared" si="3"/>
        <v>0</v>
      </c>
      <c r="AA29" s="162">
        <f t="shared" si="4"/>
        <v>0</v>
      </c>
      <c r="AB29" s="162">
        <f t="shared" si="5"/>
        <v>0</v>
      </c>
      <c r="AC29" s="162">
        <f t="shared" si="6"/>
        <v>0</v>
      </c>
      <c r="AD29" s="162">
        <f t="shared" si="7"/>
        <v>0</v>
      </c>
    </row>
    <row r="30" ht="15" spans="1:30">
      <c r="A30" s="109">
        <v>10</v>
      </c>
      <c r="B30" s="111" t="s">
        <v>873</v>
      </c>
      <c r="C30" s="64"/>
      <c r="D30" s="65"/>
      <c r="E30" s="64"/>
      <c r="F30" s="65"/>
      <c r="G30" s="64">
        <v>190</v>
      </c>
      <c r="H30" s="65"/>
      <c r="I30" s="64">
        <v>285</v>
      </c>
      <c r="J30" s="65"/>
      <c r="K30" s="142"/>
      <c r="L30" s="142"/>
      <c r="M30" s="71">
        <f t="shared" si="0"/>
        <v>0</v>
      </c>
      <c r="N30" s="149"/>
      <c r="O30" s="148"/>
      <c r="P30" s="148"/>
      <c r="Q30" s="148"/>
      <c r="R30" s="148"/>
      <c r="S30" s="148"/>
      <c r="T30" s="148"/>
      <c r="U30" s="148"/>
      <c r="V30" s="148"/>
      <c r="W30" s="162">
        <f t="shared" si="1"/>
        <v>0</v>
      </c>
      <c r="X30" s="162">
        <f t="shared" si="1"/>
        <v>0</v>
      </c>
      <c r="Y30" s="162">
        <f t="shared" si="2"/>
        <v>0</v>
      </c>
      <c r="Z30" s="162">
        <f t="shared" si="3"/>
        <v>0</v>
      </c>
      <c r="AA30" s="162">
        <f t="shared" si="4"/>
        <v>0</v>
      </c>
      <c r="AB30" s="162">
        <f t="shared" si="5"/>
        <v>0</v>
      </c>
      <c r="AC30" s="162">
        <f t="shared" si="6"/>
        <v>0</v>
      </c>
      <c r="AD30" s="162">
        <f t="shared" si="7"/>
        <v>0</v>
      </c>
    </row>
    <row r="31" ht="15" spans="1:30">
      <c r="A31" s="109">
        <v>11</v>
      </c>
      <c r="B31" s="111" t="s">
        <v>874</v>
      </c>
      <c r="C31" s="64">
        <v>1777</v>
      </c>
      <c r="D31" s="65"/>
      <c r="E31" s="64">
        <v>1610</v>
      </c>
      <c r="F31" s="65"/>
      <c r="G31" s="64">
        <v>409</v>
      </c>
      <c r="H31" s="65"/>
      <c r="I31" s="64">
        <v>808</v>
      </c>
      <c r="J31" s="65"/>
      <c r="K31" s="142"/>
      <c r="L31" s="142"/>
      <c r="M31" s="71">
        <f t="shared" si="0"/>
        <v>0</v>
      </c>
      <c r="N31" s="149"/>
      <c r="O31" s="148"/>
      <c r="P31" s="148"/>
      <c r="Q31" s="148"/>
      <c r="R31" s="148"/>
      <c r="S31" s="148"/>
      <c r="T31" s="148"/>
      <c r="U31" s="148"/>
      <c r="V31" s="148"/>
      <c r="W31" s="162">
        <f t="shared" si="1"/>
        <v>0</v>
      </c>
      <c r="X31" s="162">
        <f t="shared" si="1"/>
        <v>0</v>
      </c>
      <c r="Y31" s="162">
        <f t="shared" si="2"/>
        <v>0</v>
      </c>
      <c r="Z31" s="162">
        <f t="shared" si="3"/>
        <v>0</v>
      </c>
      <c r="AA31" s="162">
        <f t="shared" si="4"/>
        <v>0</v>
      </c>
      <c r="AB31" s="162">
        <f t="shared" si="5"/>
        <v>0</v>
      </c>
      <c r="AC31" s="162">
        <f t="shared" si="6"/>
        <v>0</v>
      </c>
      <c r="AD31" s="162">
        <f t="shared" si="7"/>
        <v>0</v>
      </c>
    </row>
    <row r="32" ht="15" spans="1:30">
      <c r="A32" s="109">
        <v>12</v>
      </c>
      <c r="B32" s="111" t="s">
        <v>875</v>
      </c>
      <c r="C32" s="64">
        <v>2450</v>
      </c>
      <c r="D32" s="65"/>
      <c r="E32" s="64">
        <v>1623</v>
      </c>
      <c r="F32" s="65"/>
      <c r="G32" s="64">
        <v>380</v>
      </c>
      <c r="H32" s="65"/>
      <c r="I32" s="64">
        <v>760</v>
      </c>
      <c r="J32" s="65"/>
      <c r="K32" s="142"/>
      <c r="L32" s="142"/>
      <c r="M32" s="71">
        <f t="shared" si="0"/>
        <v>0</v>
      </c>
      <c r="N32" s="149"/>
      <c r="O32" s="148"/>
      <c r="P32" s="148"/>
      <c r="Q32" s="148"/>
      <c r="R32" s="148"/>
      <c r="S32" s="148"/>
      <c r="T32" s="148"/>
      <c r="U32" s="148"/>
      <c r="V32" s="148"/>
      <c r="W32" s="162">
        <f t="shared" si="1"/>
        <v>0</v>
      </c>
      <c r="X32" s="162">
        <f t="shared" si="1"/>
        <v>0</v>
      </c>
      <c r="Y32" s="162">
        <f t="shared" si="2"/>
        <v>0</v>
      </c>
      <c r="Z32" s="162">
        <f t="shared" si="3"/>
        <v>0</v>
      </c>
      <c r="AA32" s="162">
        <f t="shared" si="4"/>
        <v>0</v>
      </c>
      <c r="AB32" s="162">
        <f t="shared" si="5"/>
        <v>0</v>
      </c>
      <c r="AC32" s="162">
        <f t="shared" si="6"/>
        <v>0</v>
      </c>
      <c r="AD32" s="162">
        <f t="shared" si="7"/>
        <v>0</v>
      </c>
    </row>
    <row r="33" ht="29" spans="1:30">
      <c r="A33" s="109">
        <v>13</v>
      </c>
      <c r="B33" s="111" t="s">
        <v>876</v>
      </c>
      <c r="C33" s="64">
        <v>3800</v>
      </c>
      <c r="D33" s="65"/>
      <c r="E33" s="64">
        <v>3800</v>
      </c>
      <c r="F33" s="65"/>
      <c r="G33" s="64"/>
      <c r="H33" s="65"/>
      <c r="I33" s="64">
        <v>0</v>
      </c>
      <c r="J33" s="65"/>
      <c r="K33" s="142"/>
      <c r="L33" s="142"/>
      <c r="M33" s="71">
        <f t="shared" si="0"/>
        <v>0</v>
      </c>
      <c r="N33" s="150"/>
      <c r="O33" s="148"/>
      <c r="P33" s="148"/>
      <c r="Q33" s="148"/>
      <c r="R33" s="148"/>
      <c r="S33" s="148"/>
      <c r="T33" s="148"/>
      <c r="U33" s="148"/>
      <c r="V33" s="148"/>
      <c r="W33" s="162">
        <f t="shared" si="1"/>
        <v>0</v>
      </c>
      <c r="X33" s="162">
        <f t="shared" si="1"/>
        <v>0</v>
      </c>
      <c r="Y33" s="162">
        <f t="shared" si="2"/>
        <v>0</v>
      </c>
      <c r="Z33" s="162">
        <f t="shared" si="3"/>
        <v>0</v>
      </c>
      <c r="AA33" s="162">
        <f t="shared" si="4"/>
        <v>0</v>
      </c>
      <c r="AB33" s="162">
        <f t="shared" si="5"/>
        <v>0</v>
      </c>
      <c r="AC33" s="162">
        <f t="shared" si="6"/>
        <v>0</v>
      </c>
      <c r="AD33" s="162">
        <f t="shared" si="7"/>
        <v>0</v>
      </c>
    </row>
    <row r="34" ht="15" spans="1:30">
      <c r="A34" s="109">
        <v>14</v>
      </c>
      <c r="B34" s="110" t="s">
        <v>877</v>
      </c>
      <c r="C34" s="64"/>
      <c r="D34" s="65"/>
      <c r="E34" s="64"/>
      <c r="F34" s="65"/>
      <c r="G34" s="64"/>
      <c r="H34" s="65"/>
      <c r="I34" s="64"/>
      <c r="J34" s="65"/>
      <c r="K34" s="142"/>
      <c r="L34" s="142"/>
      <c r="M34" s="71">
        <f t="shared" si="0"/>
        <v>0</v>
      </c>
      <c r="N34" s="150"/>
      <c r="O34" s="148"/>
      <c r="P34" s="148"/>
      <c r="Q34" s="148"/>
      <c r="R34" s="148"/>
      <c r="S34" s="148"/>
      <c r="T34" s="148"/>
      <c r="U34" s="148"/>
      <c r="V34" s="148"/>
      <c r="W34" s="162">
        <f t="shared" si="1"/>
        <v>0</v>
      </c>
      <c r="X34" s="162">
        <f t="shared" si="1"/>
        <v>0</v>
      </c>
      <c r="Y34" s="162">
        <f t="shared" si="2"/>
        <v>0</v>
      </c>
      <c r="Z34" s="162">
        <f t="shared" si="3"/>
        <v>0</v>
      </c>
      <c r="AA34" s="162">
        <f t="shared" si="4"/>
        <v>0</v>
      </c>
      <c r="AB34" s="162">
        <f t="shared" si="5"/>
        <v>0</v>
      </c>
      <c r="AC34" s="162">
        <f t="shared" si="6"/>
        <v>0</v>
      </c>
      <c r="AD34" s="162">
        <f t="shared" si="7"/>
        <v>0</v>
      </c>
    </row>
    <row r="35" ht="18" spans="1:30">
      <c r="A35" s="116" t="s">
        <v>847</v>
      </c>
      <c r="B35" s="117" t="s">
        <v>878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97"/>
      <c r="N35" s="151"/>
      <c r="O35" s="148"/>
      <c r="P35" s="148"/>
      <c r="Q35" s="148"/>
      <c r="R35" s="148"/>
      <c r="S35" s="148"/>
      <c r="T35" s="148"/>
      <c r="U35" s="148"/>
      <c r="V35" s="148"/>
      <c r="W35" s="162">
        <f t="shared" si="1"/>
        <v>0</v>
      </c>
      <c r="X35" s="162">
        <f t="shared" si="1"/>
        <v>0</v>
      </c>
      <c r="Y35" s="162">
        <f t="shared" si="2"/>
        <v>0</v>
      </c>
      <c r="Z35" s="162">
        <f t="shared" si="3"/>
        <v>0</v>
      </c>
      <c r="AA35" s="162">
        <f t="shared" si="4"/>
        <v>0</v>
      </c>
      <c r="AB35" s="162">
        <f t="shared" si="5"/>
        <v>0</v>
      </c>
      <c r="AC35" s="162">
        <f t="shared" si="6"/>
        <v>0</v>
      </c>
      <c r="AD35" s="162">
        <f t="shared" si="7"/>
        <v>0</v>
      </c>
    </row>
    <row r="36" ht="15" spans="1:30">
      <c r="A36" s="109">
        <v>1</v>
      </c>
      <c r="B36" s="110" t="s">
        <v>879</v>
      </c>
      <c r="C36" s="64">
        <v>5000</v>
      </c>
      <c r="D36" s="65"/>
      <c r="E36" s="64">
        <v>5500</v>
      </c>
      <c r="F36" s="65"/>
      <c r="G36" s="64">
        <v>888</v>
      </c>
      <c r="H36" s="65"/>
      <c r="I36" s="64">
        <v>4000</v>
      </c>
      <c r="J36" s="65"/>
      <c r="K36" s="142"/>
      <c r="L36" s="142"/>
      <c r="M36" s="71">
        <f t="shared" si="0"/>
        <v>0</v>
      </c>
      <c r="N36" s="149"/>
      <c r="O36" s="148"/>
      <c r="P36" s="148"/>
      <c r="Q36" s="148"/>
      <c r="R36" s="148"/>
      <c r="S36" s="148"/>
      <c r="T36" s="148"/>
      <c r="U36" s="148"/>
      <c r="V36" s="148"/>
      <c r="W36" s="162">
        <f t="shared" si="1"/>
        <v>0</v>
      </c>
      <c r="X36" s="162">
        <f t="shared" si="1"/>
        <v>0</v>
      </c>
      <c r="Y36" s="162">
        <f t="shared" si="2"/>
        <v>0</v>
      </c>
      <c r="Z36" s="162">
        <f t="shared" si="3"/>
        <v>0</v>
      </c>
      <c r="AA36" s="162">
        <f t="shared" si="4"/>
        <v>0</v>
      </c>
      <c r="AB36" s="162">
        <f t="shared" si="5"/>
        <v>0</v>
      </c>
      <c r="AC36" s="162">
        <f t="shared" si="6"/>
        <v>0</v>
      </c>
      <c r="AD36" s="162">
        <f t="shared" si="7"/>
        <v>0</v>
      </c>
    </row>
    <row r="37" ht="15" spans="1:30">
      <c r="A37" s="109">
        <v>2</v>
      </c>
      <c r="B37" s="110" t="s">
        <v>880</v>
      </c>
      <c r="C37" s="64"/>
      <c r="D37" s="65"/>
      <c r="E37" s="64"/>
      <c r="F37" s="65"/>
      <c r="G37" s="64"/>
      <c r="H37" s="65"/>
      <c r="I37" s="64">
        <v>5320</v>
      </c>
      <c r="J37" s="65"/>
      <c r="K37" s="142"/>
      <c r="L37" s="142"/>
      <c r="M37" s="71">
        <f t="shared" si="0"/>
        <v>0</v>
      </c>
      <c r="N37" s="149"/>
      <c r="O37" s="148"/>
      <c r="P37" s="148"/>
      <c r="Q37" s="148"/>
      <c r="R37" s="148"/>
      <c r="S37" s="148"/>
      <c r="T37" s="148"/>
      <c r="U37" s="148"/>
      <c r="V37" s="148"/>
      <c r="W37" s="162">
        <f t="shared" si="1"/>
        <v>0</v>
      </c>
      <c r="X37" s="162">
        <f t="shared" si="1"/>
        <v>0</v>
      </c>
      <c r="Y37" s="162">
        <f t="shared" si="2"/>
        <v>0</v>
      </c>
      <c r="Z37" s="162">
        <f t="shared" si="3"/>
        <v>0</v>
      </c>
      <c r="AA37" s="162">
        <f t="shared" si="4"/>
        <v>0</v>
      </c>
      <c r="AB37" s="162">
        <f t="shared" si="5"/>
        <v>0</v>
      </c>
      <c r="AC37" s="162">
        <f t="shared" si="6"/>
        <v>0</v>
      </c>
      <c r="AD37" s="162">
        <f t="shared" si="7"/>
        <v>0</v>
      </c>
    </row>
    <row r="38" ht="15" spans="1:30">
      <c r="A38" s="109">
        <v>3</v>
      </c>
      <c r="B38" s="110" t="s">
        <v>881</v>
      </c>
      <c r="C38" s="64">
        <v>1000</v>
      </c>
      <c r="D38" s="65"/>
      <c r="E38" s="64">
        <v>4363</v>
      </c>
      <c r="F38" s="65"/>
      <c r="G38" s="64">
        <v>950</v>
      </c>
      <c r="H38" s="65"/>
      <c r="I38" s="64">
        <v>600</v>
      </c>
      <c r="J38" s="65"/>
      <c r="K38" s="142"/>
      <c r="L38" s="142"/>
      <c r="M38" s="71">
        <f t="shared" si="0"/>
        <v>0</v>
      </c>
      <c r="N38" s="149"/>
      <c r="O38" s="148"/>
      <c r="P38" s="148"/>
      <c r="Q38" s="148"/>
      <c r="R38" s="148"/>
      <c r="S38" s="148"/>
      <c r="T38" s="148"/>
      <c r="U38" s="148"/>
      <c r="V38" s="148"/>
      <c r="W38" s="162">
        <f t="shared" si="1"/>
        <v>0</v>
      </c>
      <c r="X38" s="162">
        <f t="shared" si="1"/>
        <v>0</v>
      </c>
      <c r="Y38" s="162">
        <f t="shared" si="2"/>
        <v>0</v>
      </c>
      <c r="Z38" s="162">
        <f t="shared" si="3"/>
        <v>0</v>
      </c>
      <c r="AA38" s="162">
        <f t="shared" si="4"/>
        <v>0</v>
      </c>
      <c r="AB38" s="162">
        <f t="shared" si="5"/>
        <v>0</v>
      </c>
      <c r="AC38" s="162">
        <f t="shared" si="6"/>
        <v>0</v>
      </c>
      <c r="AD38" s="162">
        <f t="shared" si="7"/>
        <v>0</v>
      </c>
    </row>
    <row r="39" ht="15" spans="1:30">
      <c r="A39" s="118">
        <v>4</v>
      </c>
      <c r="B39" s="119" t="s">
        <v>882</v>
      </c>
      <c r="C39" s="120"/>
      <c r="D39" s="121"/>
      <c r="E39" s="120">
        <v>1584</v>
      </c>
      <c r="F39" s="121"/>
      <c r="G39" s="120">
        <v>301</v>
      </c>
      <c r="H39" s="121"/>
      <c r="I39" s="120">
        <v>437</v>
      </c>
      <c r="J39" s="121"/>
      <c r="K39" s="144"/>
      <c r="L39" s="144"/>
      <c r="M39" s="152">
        <f t="shared" si="0"/>
        <v>0</v>
      </c>
      <c r="N39" s="149"/>
      <c r="O39" s="148"/>
      <c r="P39" s="148"/>
      <c r="Q39" s="148"/>
      <c r="R39" s="148"/>
      <c r="S39" s="148"/>
      <c r="T39" s="148"/>
      <c r="U39" s="148"/>
      <c r="V39" s="148"/>
      <c r="W39" s="162">
        <f t="shared" si="1"/>
        <v>0</v>
      </c>
      <c r="X39" s="162">
        <f t="shared" si="1"/>
        <v>0</v>
      </c>
      <c r="Y39" s="162">
        <f t="shared" si="2"/>
        <v>0</v>
      </c>
      <c r="Z39" s="162">
        <f t="shared" si="3"/>
        <v>0</v>
      </c>
      <c r="AA39" s="162">
        <f t="shared" si="4"/>
        <v>0</v>
      </c>
      <c r="AB39" s="162">
        <f t="shared" si="5"/>
        <v>0</v>
      </c>
      <c r="AC39" s="162">
        <f t="shared" si="6"/>
        <v>0</v>
      </c>
      <c r="AD39" s="162">
        <f t="shared" si="7"/>
        <v>0</v>
      </c>
    </row>
    <row r="40" s="46" customFormat="1" ht="20.4" spans="1:30">
      <c r="A40" s="122"/>
      <c r="B40" s="122" t="s">
        <v>39</v>
      </c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53">
        <f>SUM(M36:M39,M21:M34,M6:M19)</f>
        <v>0</v>
      </c>
      <c r="O40" s="154"/>
      <c r="P40" s="154"/>
      <c r="Q40" s="154"/>
      <c r="R40" s="154"/>
      <c r="S40" s="154"/>
      <c r="T40" s="154"/>
      <c r="U40" s="154"/>
      <c r="V40" s="154"/>
      <c r="W40" s="104"/>
      <c r="X40" s="104"/>
      <c r="Y40" s="104"/>
      <c r="Z40" s="104">
        <f>SUM(W5:Z39)</f>
        <v>0</v>
      </c>
      <c r="AA40" s="104"/>
      <c r="AB40" s="104"/>
      <c r="AC40" s="104"/>
      <c r="AD40" s="104">
        <f>SUM(AA5:AD39)</f>
        <v>0</v>
      </c>
    </row>
    <row r="41" ht="20.4" spans="1:13">
      <c r="A41" s="124"/>
      <c r="B41" s="125" t="s">
        <v>883</v>
      </c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55">
        <f>M40*C41</f>
        <v>0</v>
      </c>
    </row>
    <row r="42" ht="21.15" spans="1:13">
      <c r="A42" s="128"/>
      <c r="B42" s="128" t="s">
        <v>27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56">
        <f>M40-M41</f>
        <v>0</v>
      </c>
    </row>
    <row r="43" ht="15.9" spans="1:13">
      <c r="A43" s="130"/>
      <c r="B43" s="130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>
      <c r="A44" s="132" t="s">
        <v>884</v>
      </c>
      <c r="B44" s="133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57"/>
    </row>
    <row r="45" spans="1:13">
      <c r="A45" s="135" t="s">
        <v>885</v>
      </c>
      <c r="B45" s="136"/>
      <c r="C45" s="136"/>
      <c r="D45" s="136"/>
      <c r="E45" s="136"/>
      <c r="F45" s="136"/>
      <c r="G45" s="136"/>
      <c r="H45" s="136"/>
      <c r="I45" s="136"/>
      <c r="J45" s="131"/>
      <c r="K45" s="131"/>
      <c r="L45" s="131"/>
      <c r="M45" s="158"/>
    </row>
    <row r="46" spans="1:14">
      <c r="A46" s="137" t="s">
        <v>886</v>
      </c>
      <c r="B46" s="138"/>
      <c r="C46" s="138"/>
      <c r="D46" s="138"/>
      <c r="E46" s="138"/>
      <c r="F46" s="138"/>
      <c r="G46" s="138"/>
      <c r="H46" s="138"/>
      <c r="I46" s="138"/>
      <c r="J46" s="145"/>
      <c r="K46" s="145"/>
      <c r="L46" s="145"/>
      <c r="M46" s="159"/>
      <c r="N46" s="160"/>
    </row>
    <row r="47" spans="1:13">
      <c r="A47" s="135" t="s">
        <v>887</v>
      </c>
      <c r="B47" s="136"/>
      <c r="C47" s="136"/>
      <c r="D47" s="136"/>
      <c r="E47" s="136"/>
      <c r="F47" s="136"/>
      <c r="G47" s="136"/>
      <c r="H47" s="136"/>
      <c r="I47" s="136"/>
      <c r="J47" s="131"/>
      <c r="K47" s="131"/>
      <c r="L47" s="131"/>
      <c r="M47" s="158"/>
    </row>
    <row r="48" spans="1:13">
      <c r="A48" s="135" t="s">
        <v>888</v>
      </c>
      <c r="B48" s="136"/>
      <c r="C48" s="136"/>
      <c r="D48" s="136"/>
      <c r="E48" s="136"/>
      <c r="F48" s="136"/>
      <c r="G48" s="136"/>
      <c r="H48" s="136"/>
      <c r="I48" s="136"/>
      <c r="J48" s="131"/>
      <c r="K48" s="131"/>
      <c r="L48" s="131"/>
      <c r="M48" s="158"/>
    </row>
    <row r="49" ht="15.15" spans="1:13">
      <c r="A49" s="139" t="s">
        <v>889</v>
      </c>
      <c r="B49" s="140"/>
      <c r="C49" s="140"/>
      <c r="D49" s="140"/>
      <c r="E49" s="140"/>
      <c r="F49" s="140"/>
      <c r="G49" s="140"/>
      <c r="H49" s="140"/>
      <c r="I49" s="140"/>
      <c r="J49" s="146"/>
      <c r="K49" s="146"/>
      <c r="L49" s="146"/>
      <c r="M49" s="161"/>
    </row>
    <row r="50" spans="1:2">
      <c r="A50" s="141"/>
      <c r="B50" s="141"/>
    </row>
    <row r="51" spans="1:2">
      <c r="A51" s="141"/>
      <c r="B51" s="141"/>
    </row>
    <row r="52" spans="1:2">
      <c r="A52" s="141"/>
      <c r="B52" s="141"/>
    </row>
    <row r="53" spans="1:2">
      <c r="A53" s="141"/>
      <c r="B53" s="141"/>
    </row>
    <row r="54" spans="1:2">
      <c r="A54" s="141"/>
      <c r="B54" s="141"/>
    </row>
    <row r="55" spans="1:2">
      <c r="A55" s="141"/>
      <c r="B55" s="141"/>
    </row>
    <row r="56" spans="1:2">
      <c r="A56" s="141"/>
      <c r="B56" s="141"/>
    </row>
    <row r="57" spans="1:2">
      <c r="A57" s="141"/>
      <c r="B57" s="141"/>
    </row>
    <row r="58" spans="1:2">
      <c r="A58" s="141"/>
      <c r="B58" s="141"/>
    </row>
    <row r="59" spans="1:2">
      <c r="A59" s="141"/>
      <c r="B59" s="141"/>
    </row>
    <row r="60" spans="1:2">
      <c r="A60" s="141"/>
      <c r="B60" s="141"/>
    </row>
    <row r="61" spans="1:2">
      <c r="A61" s="141"/>
      <c r="B61" s="141"/>
    </row>
    <row r="62" spans="1:2">
      <c r="A62" s="141"/>
      <c r="B62" s="141"/>
    </row>
  </sheetData>
  <mergeCells count="13">
    <mergeCell ref="A1:M1"/>
    <mergeCell ref="O3:V3"/>
    <mergeCell ref="W3:AD3"/>
    <mergeCell ref="A4:B4"/>
    <mergeCell ref="O4:R4"/>
    <mergeCell ref="S4:V4"/>
    <mergeCell ref="W4:Z4"/>
    <mergeCell ref="AA4:AD4"/>
    <mergeCell ref="A44:B44"/>
    <mergeCell ref="A45:I45"/>
    <mergeCell ref="A47:I47"/>
    <mergeCell ref="A48:I48"/>
    <mergeCell ref="A49:I49"/>
  </mergeCells>
  <pageMargins left="0.7" right="0.7" top="0.75" bottom="0.75" header="0.3" footer="0.3"/>
  <pageSetup paperSize="9" scale="5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46"/>
  <sheetViews>
    <sheetView zoomScale="85" zoomScaleNormal="85" workbookViewId="0">
      <selection activeCell="B12" sqref="B12"/>
    </sheetView>
  </sheetViews>
  <sheetFormatPr defaultColWidth="8.88461538461539" defaultRowHeight="12"/>
  <cols>
    <col min="1" max="1" width="30" style="48" customWidth="1"/>
    <col min="2" max="2" width="29.6634615384615" style="48" customWidth="1"/>
    <col min="3" max="3" width="85.6634615384615" style="48" customWidth="1"/>
    <col min="4" max="4" width="8.33653846153846" style="48" customWidth="1"/>
    <col min="5" max="7" width="14" style="45" customWidth="1"/>
    <col min="8" max="8" width="38.2211538461538" style="45" customWidth="1"/>
    <col min="9" max="11" width="8.88461538461539" style="45" hidden="1" customWidth="1"/>
    <col min="12" max="12" width="5.10576923076923" style="45" hidden="1" customWidth="1"/>
    <col min="13" max="51" width="8.88461538461539" style="45"/>
    <col min="52" max="16384" width="8.88461538461539" style="48"/>
  </cols>
  <sheetData>
    <row r="1" ht="28.8" spans="1:7">
      <c r="A1" s="4" t="s">
        <v>22</v>
      </c>
      <c r="B1" s="4"/>
      <c r="C1" s="4"/>
      <c r="D1" s="4"/>
      <c r="E1" s="4"/>
      <c r="F1" s="4"/>
      <c r="G1" s="4"/>
    </row>
    <row r="2" s="43" customFormat="1" ht="16.8" spans="1:7">
      <c r="A2" s="5"/>
      <c r="B2" s="5"/>
      <c r="C2" s="5"/>
      <c r="D2" s="5"/>
      <c r="E2" s="5"/>
      <c r="F2" s="5"/>
      <c r="G2" s="5"/>
    </row>
    <row r="3" s="43" customFormat="1" ht="16.8" spans="1:7">
      <c r="A3" s="6"/>
      <c r="B3" s="6"/>
      <c r="C3" s="6"/>
      <c r="D3" s="6"/>
      <c r="E3" s="6"/>
      <c r="F3" s="6"/>
      <c r="G3" s="6"/>
    </row>
    <row r="4" ht="20.4" spans="1:12">
      <c r="A4" s="7" t="s">
        <v>34</v>
      </c>
      <c r="B4" s="8" t="s">
        <v>35</v>
      </c>
      <c r="C4" s="9"/>
      <c r="D4" s="7" t="s">
        <v>36</v>
      </c>
      <c r="E4" s="7" t="s">
        <v>37</v>
      </c>
      <c r="F4" s="7" t="s">
        <v>38</v>
      </c>
      <c r="G4" s="7" t="s">
        <v>39</v>
      </c>
      <c r="H4" s="13" t="s">
        <v>40</v>
      </c>
      <c r="I4" s="73" t="s">
        <v>32</v>
      </c>
      <c r="J4" s="73"/>
      <c r="K4" s="73" t="s">
        <v>33</v>
      </c>
      <c r="L4" s="73"/>
    </row>
    <row r="5" ht="18" spans="1:12">
      <c r="A5" s="49" t="s">
        <v>890</v>
      </c>
      <c r="B5" s="49"/>
      <c r="C5" s="49"/>
      <c r="D5" s="49"/>
      <c r="E5" s="49"/>
      <c r="F5" s="49"/>
      <c r="G5" s="63"/>
      <c r="I5" s="73" t="s">
        <v>41</v>
      </c>
      <c r="J5" s="73" t="s">
        <v>42</v>
      </c>
      <c r="K5" s="73" t="s">
        <v>41</v>
      </c>
      <c r="L5" s="73" t="s">
        <v>42</v>
      </c>
    </row>
    <row r="6" ht="15" spans="1:12">
      <c r="A6" s="50" t="s">
        <v>891</v>
      </c>
      <c r="B6" s="51" t="s">
        <v>892</v>
      </c>
      <c r="C6" s="51" t="s">
        <v>893</v>
      </c>
      <c r="D6" s="51" t="s">
        <v>894</v>
      </c>
      <c r="E6" s="64">
        <v>273.6</v>
      </c>
      <c r="F6" s="65"/>
      <c r="G6" s="66">
        <f>E6*F6</f>
        <v>0</v>
      </c>
      <c r="H6" s="67"/>
      <c r="I6" s="74"/>
      <c r="J6" s="74"/>
      <c r="K6" s="73">
        <f>G6*I6</f>
        <v>0</v>
      </c>
      <c r="L6" s="73">
        <f>J6*G6</f>
        <v>0</v>
      </c>
    </row>
    <row r="7" ht="15" customHeight="1" spans="1:12">
      <c r="A7" s="52"/>
      <c r="B7" s="51" t="s">
        <v>895</v>
      </c>
      <c r="C7" s="51" t="s">
        <v>896</v>
      </c>
      <c r="D7" s="51" t="s">
        <v>894</v>
      </c>
      <c r="E7" s="64">
        <v>331.55</v>
      </c>
      <c r="F7" s="65"/>
      <c r="G7" s="66">
        <f t="shared" ref="G7:G78" si="0">E7*F7</f>
        <v>0</v>
      </c>
      <c r="H7" s="68"/>
      <c r="I7" s="75"/>
      <c r="J7" s="75"/>
      <c r="K7" s="73">
        <f t="shared" ref="K7:K78" si="1">G7*I7</f>
        <v>0</v>
      </c>
      <c r="L7" s="73">
        <f t="shared" ref="L7:L78" si="2">J7*G7</f>
        <v>0</v>
      </c>
    </row>
    <row r="8" ht="30.75" customHeight="1" spans="1:12">
      <c r="A8" s="52"/>
      <c r="B8" s="51" t="s">
        <v>897</v>
      </c>
      <c r="C8" s="51" t="s">
        <v>898</v>
      </c>
      <c r="D8" s="51" t="s">
        <v>894</v>
      </c>
      <c r="E8" s="64">
        <v>138.7</v>
      </c>
      <c r="F8" s="65"/>
      <c r="G8" s="66">
        <f t="shared" si="0"/>
        <v>0</v>
      </c>
      <c r="H8" s="69"/>
      <c r="I8" s="75"/>
      <c r="J8" s="75"/>
      <c r="K8" s="73">
        <f t="shared" si="1"/>
        <v>0</v>
      </c>
      <c r="L8" s="73">
        <f t="shared" si="2"/>
        <v>0</v>
      </c>
    </row>
    <row r="9" ht="15" customHeight="1" spans="1:12">
      <c r="A9" s="52"/>
      <c r="B9" s="51" t="s">
        <v>899</v>
      </c>
      <c r="C9" s="51" t="s">
        <v>900</v>
      </c>
      <c r="D9" s="51" t="s">
        <v>901</v>
      </c>
      <c r="E9" s="64">
        <v>285</v>
      </c>
      <c r="F9" s="65"/>
      <c r="G9" s="66">
        <f t="shared" si="0"/>
        <v>0</v>
      </c>
      <c r="H9" s="70"/>
      <c r="I9" s="75"/>
      <c r="J9" s="75"/>
      <c r="K9" s="73">
        <f t="shared" si="1"/>
        <v>0</v>
      </c>
      <c r="L9" s="73">
        <f t="shared" si="2"/>
        <v>0</v>
      </c>
    </row>
    <row r="10" ht="26.25" customHeight="1" spans="1:12">
      <c r="A10" s="52"/>
      <c r="B10" s="51" t="s">
        <v>902</v>
      </c>
      <c r="C10" s="51" t="s">
        <v>903</v>
      </c>
      <c r="D10" s="51" t="s">
        <v>894</v>
      </c>
      <c r="E10" s="64">
        <v>97.85</v>
      </c>
      <c r="F10" s="65"/>
      <c r="G10" s="66">
        <f t="shared" si="0"/>
        <v>0</v>
      </c>
      <c r="H10" s="69"/>
      <c r="I10" s="75"/>
      <c r="J10" s="75"/>
      <c r="K10" s="73">
        <f t="shared" si="1"/>
        <v>0</v>
      </c>
      <c r="L10" s="73">
        <f t="shared" si="2"/>
        <v>0</v>
      </c>
    </row>
    <row r="11" ht="15" customHeight="1" spans="1:12">
      <c r="A11" s="53"/>
      <c r="B11" s="51" t="s">
        <v>904</v>
      </c>
      <c r="C11" s="51" t="s">
        <v>905</v>
      </c>
      <c r="D11" s="51" t="s">
        <v>894</v>
      </c>
      <c r="E11" s="64">
        <v>107.35</v>
      </c>
      <c r="F11" s="65"/>
      <c r="G11" s="66">
        <f t="shared" si="0"/>
        <v>0</v>
      </c>
      <c r="H11" s="70"/>
      <c r="I11" s="75"/>
      <c r="J11" s="75"/>
      <c r="K11" s="73">
        <f t="shared" si="1"/>
        <v>0</v>
      </c>
      <c r="L11" s="73">
        <f t="shared" si="2"/>
        <v>0</v>
      </c>
    </row>
    <row r="12" ht="15" spans="1:12">
      <c r="A12" s="50" t="s">
        <v>906</v>
      </c>
      <c r="B12" s="51" t="s">
        <v>907</v>
      </c>
      <c r="C12" s="51" t="s">
        <v>908</v>
      </c>
      <c r="D12" s="51" t="s">
        <v>901</v>
      </c>
      <c r="E12" s="64">
        <v>2850</v>
      </c>
      <c r="F12" s="65"/>
      <c r="G12" s="66">
        <f t="shared" si="0"/>
        <v>0</v>
      </c>
      <c r="H12" s="70"/>
      <c r="I12" s="75"/>
      <c r="J12" s="75"/>
      <c r="K12" s="73">
        <f t="shared" si="1"/>
        <v>0</v>
      </c>
      <c r="L12" s="73">
        <f t="shared" si="2"/>
        <v>0</v>
      </c>
    </row>
    <row r="13" ht="15" customHeight="1" spans="1:12">
      <c r="A13" s="52"/>
      <c r="B13" s="54" t="s">
        <v>909</v>
      </c>
      <c r="C13" s="54" t="s">
        <v>910</v>
      </c>
      <c r="D13" s="54" t="s">
        <v>894</v>
      </c>
      <c r="E13" s="64">
        <v>1900</v>
      </c>
      <c r="F13" s="65"/>
      <c r="G13" s="66">
        <f t="shared" si="0"/>
        <v>0</v>
      </c>
      <c r="H13" s="70"/>
      <c r="I13" s="75"/>
      <c r="J13" s="75"/>
      <c r="K13" s="73">
        <f t="shared" si="1"/>
        <v>0</v>
      </c>
      <c r="L13" s="73">
        <f t="shared" si="2"/>
        <v>0</v>
      </c>
    </row>
    <row r="14" ht="15" customHeight="1" spans="1:12">
      <c r="A14" s="52"/>
      <c r="B14" s="54" t="s">
        <v>911</v>
      </c>
      <c r="C14" s="54" t="s">
        <v>912</v>
      </c>
      <c r="D14" s="54" t="s">
        <v>894</v>
      </c>
      <c r="E14" s="64">
        <v>750</v>
      </c>
      <c r="F14" s="65"/>
      <c r="G14" s="66">
        <f t="shared" si="0"/>
        <v>0</v>
      </c>
      <c r="H14" s="70"/>
      <c r="I14" s="75"/>
      <c r="J14" s="75"/>
      <c r="K14" s="73">
        <f t="shared" si="1"/>
        <v>0</v>
      </c>
      <c r="L14" s="73">
        <f t="shared" si="2"/>
        <v>0</v>
      </c>
    </row>
    <row r="15" ht="15" customHeight="1" spans="1:12">
      <c r="A15" s="52"/>
      <c r="B15" s="51" t="s">
        <v>913</v>
      </c>
      <c r="C15" s="51" t="s">
        <v>914</v>
      </c>
      <c r="D15" s="51" t="s">
        <v>894</v>
      </c>
      <c r="E15" s="64">
        <v>1095.35</v>
      </c>
      <c r="F15" s="65"/>
      <c r="G15" s="66">
        <f t="shared" si="0"/>
        <v>0</v>
      </c>
      <c r="H15" s="70"/>
      <c r="I15" s="75"/>
      <c r="J15" s="75"/>
      <c r="K15" s="73">
        <f t="shared" si="1"/>
        <v>0</v>
      </c>
      <c r="L15" s="73">
        <f t="shared" si="2"/>
        <v>0</v>
      </c>
    </row>
    <row r="16" ht="15" customHeight="1" spans="1:12">
      <c r="A16" s="53"/>
      <c r="B16" s="51" t="s">
        <v>915</v>
      </c>
      <c r="C16" s="51" t="s">
        <v>916</v>
      </c>
      <c r="D16" s="51" t="s">
        <v>901</v>
      </c>
      <c r="E16" s="64">
        <v>950</v>
      </c>
      <c r="F16" s="65"/>
      <c r="G16" s="66">
        <f t="shared" si="0"/>
        <v>0</v>
      </c>
      <c r="H16" s="70"/>
      <c r="I16" s="75"/>
      <c r="J16" s="75"/>
      <c r="K16" s="73">
        <f t="shared" si="1"/>
        <v>0</v>
      </c>
      <c r="L16" s="73">
        <f t="shared" si="2"/>
        <v>0</v>
      </c>
    </row>
    <row r="17" ht="15" spans="1:12">
      <c r="A17" s="50" t="s">
        <v>917</v>
      </c>
      <c r="B17" s="51" t="s">
        <v>918</v>
      </c>
      <c r="C17" s="51" t="s">
        <v>919</v>
      </c>
      <c r="D17" s="54" t="s">
        <v>901</v>
      </c>
      <c r="E17" s="64">
        <v>2850</v>
      </c>
      <c r="F17" s="65"/>
      <c r="G17" s="71">
        <f t="shared" si="0"/>
        <v>0</v>
      </c>
      <c r="H17" s="17"/>
      <c r="I17" s="75"/>
      <c r="J17" s="75"/>
      <c r="K17" s="73">
        <f t="shared" si="1"/>
        <v>0</v>
      </c>
      <c r="L17" s="73">
        <f t="shared" si="2"/>
        <v>0</v>
      </c>
    </row>
    <row r="18" ht="29" spans="1:12">
      <c r="A18" s="52"/>
      <c r="B18" s="51" t="s">
        <v>920</v>
      </c>
      <c r="C18" s="51" t="s">
        <v>921</v>
      </c>
      <c r="D18" s="54" t="s">
        <v>894</v>
      </c>
      <c r="E18" s="64">
        <v>1584.6</v>
      </c>
      <c r="F18" s="65"/>
      <c r="G18" s="71">
        <f t="shared" si="0"/>
        <v>0</v>
      </c>
      <c r="H18" s="17"/>
      <c r="I18" s="75"/>
      <c r="J18" s="75"/>
      <c r="K18" s="73">
        <f t="shared" si="1"/>
        <v>0</v>
      </c>
      <c r="L18" s="73">
        <f t="shared" si="2"/>
        <v>0</v>
      </c>
    </row>
    <row r="19" ht="15" customHeight="1" spans="1:12">
      <c r="A19" s="52"/>
      <c r="B19" s="51" t="s">
        <v>922</v>
      </c>
      <c r="C19" s="51" t="s">
        <v>923</v>
      </c>
      <c r="D19" s="54" t="s">
        <v>924</v>
      </c>
      <c r="E19" s="64">
        <v>9500</v>
      </c>
      <c r="F19" s="65"/>
      <c r="G19" s="71">
        <f t="shared" si="0"/>
        <v>0</v>
      </c>
      <c r="H19" s="17"/>
      <c r="I19" s="75"/>
      <c r="J19" s="75"/>
      <c r="K19" s="73">
        <f t="shared" si="1"/>
        <v>0</v>
      </c>
      <c r="L19" s="73">
        <f t="shared" si="2"/>
        <v>0</v>
      </c>
    </row>
    <row r="20" ht="15" customHeight="1" spans="1:12">
      <c r="A20" s="53"/>
      <c r="B20" s="51" t="s">
        <v>925</v>
      </c>
      <c r="C20" s="51" t="s">
        <v>926</v>
      </c>
      <c r="D20" s="54" t="s">
        <v>924</v>
      </c>
      <c r="E20" s="64">
        <v>1900</v>
      </c>
      <c r="F20" s="65"/>
      <c r="G20" s="71">
        <f t="shared" si="0"/>
        <v>0</v>
      </c>
      <c r="H20" s="17"/>
      <c r="I20" s="75"/>
      <c r="J20" s="75"/>
      <c r="K20" s="73">
        <f t="shared" si="1"/>
        <v>0</v>
      </c>
      <c r="L20" s="73">
        <f t="shared" si="2"/>
        <v>0</v>
      </c>
    </row>
    <row r="21" ht="14.25" customHeight="1" spans="1:12">
      <c r="A21" s="50" t="s">
        <v>927</v>
      </c>
      <c r="B21" s="51" t="s">
        <v>928</v>
      </c>
      <c r="C21" s="51" t="s">
        <v>929</v>
      </c>
      <c r="D21" s="54" t="s">
        <v>924</v>
      </c>
      <c r="E21" s="64"/>
      <c r="F21" s="65"/>
      <c r="G21" s="71">
        <f t="shared" si="0"/>
        <v>0</v>
      </c>
      <c r="H21" s="17"/>
      <c r="I21" s="75"/>
      <c r="J21" s="75"/>
      <c r="K21" s="73">
        <f t="shared" si="1"/>
        <v>0</v>
      </c>
      <c r="L21" s="73">
        <f t="shared" si="2"/>
        <v>0</v>
      </c>
    </row>
    <row r="22" ht="15" customHeight="1" spans="1:12">
      <c r="A22" s="53"/>
      <c r="B22" s="51" t="s">
        <v>930</v>
      </c>
      <c r="C22" s="51" t="s">
        <v>929</v>
      </c>
      <c r="D22" s="51" t="s">
        <v>924</v>
      </c>
      <c r="E22" s="64"/>
      <c r="F22" s="65"/>
      <c r="G22" s="71">
        <f t="shared" si="0"/>
        <v>0</v>
      </c>
      <c r="H22" s="17"/>
      <c r="I22" s="75"/>
      <c r="J22" s="75"/>
      <c r="K22" s="73">
        <f t="shared" si="1"/>
        <v>0</v>
      </c>
      <c r="L22" s="73">
        <f t="shared" si="2"/>
        <v>0</v>
      </c>
    </row>
    <row r="23" ht="15" spans="1:12">
      <c r="A23" s="55" t="s">
        <v>931</v>
      </c>
      <c r="B23" s="51" t="s">
        <v>932</v>
      </c>
      <c r="C23" s="51" t="s">
        <v>933</v>
      </c>
      <c r="D23" s="51" t="s">
        <v>924</v>
      </c>
      <c r="E23" s="64">
        <v>750</v>
      </c>
      <c r="F23" s="65"/>
      <c r="G23" s="71">
        <f t="shared" si="0"/>
        <v>0</v>
      </c>
      <c r="H23" s="18"/>
      <c r="I23" s="75"/>
      <c r="J23" s="75"/>
      <c r="K23" s="73">
        <f t="shared" si="1"/>
        <v>0</v>
      </c>
      <c r="L23" s="73">
        <f t="shared" si="2"/>
        <v>0</v>
      </c>
    </row>
    <row r="24" ht="15" customHeight="1" spans="1:12">
      <c r="A24" s="56"/>
      <c r="B24" s="51" t="s">
        <v>934</v>
      </c>
      <c r="C24" s="51" t="s">
        <v>933</v>
      </c>
      <c r="D24" s="51" t="s">
        <v>924</v>
      </c>
      <c r="E24" s="64">
        <v>1900</v>
      </c>
      <c r="F24" s="65"/>
      <c r="G24" s="71">
        <f t="shared" si="0"/>
        <v>0</v>
      </c>
      <c r="H24" s="18"/>
      <c r="I24" s="75"/>
      <c r="J24" s="75"/>
      <c r="K24" s="73">
        <f t="shared" si="1"/>
        <v>0</v>
      </c>
      <c r="L24" s="73">
        <f t="shared" si="2"/>
        <v>0</v>
      </c>
    </row>
    <row r="25" ht="15" spans="1:12">
      <c r="A25" s="57" t="s">
        <v>935</v>
      </c>
      <c r="B25" s="51" t="s">
        <v>936</v>
      </c>
      <c r="C25" s="51" t="s">
        <v>937</v>
      </c>
      <c r="D25" s="51" t="s">
        <v>924</v>
      </c>
      <c r="E25" s="64">
        <v>2850</v>
      </c>
      <c r="F25" s="65"/>
      <c r="G25" s="71">
        <f t="shared" si="0"/>
        <v>0</v>
      </c>
      <c r="H25" s="72"/>
      <c r="I25" s="75"/>
      <c r="J25" s="75"/>
      <c r="K25" s="73"/>
      <c r="L25" s="73"/>
    </row>
    <row r="26" ht="15" spans="1:12">
      <c r="A26" s="58" t="s">
        <v>938</v>
      </c>
      <c r="B26" s="51" t="s">
        <v>939</v>
      </c>
      <c r="C26" s="51" t="s">
        <v>940</v>
      </c>
      <c r="D26" s="51" t="s">
        <v>924</v>
      </c>
      <c r="E26" s="64">
        <v>1880.05</v>
      </c>
      <c r="F26" s="65"/>
      <c r="G26" s="71">
        <f t="shared" si="0"/>
        <v>0</v>
      </c>
      <c r="H26" s="72"/>
      <c r="I26" s="75"/>
      <c r="J26" s="75"/>
      <c r="K26" s="73"/>
      <c r="L26" s="73"/>
    </row>
    <row r="27" ht="15" customHeight="1" spans="1:12">
      <c r="A27" s="58"/>
      <c r="B27" s="51" t="s">
        <v>941</v>
      </c>
      <c r="C27" s="51" t="s">
        <v>942</v>
      </c>
      <c r="D27" s="51" t="s">
        <v>924</v>
      </c>
      <c r="E27" s="64">
        <v>950</v>
      </c>
      <c r="F27" s="65"/>
      <c r="G27" s="71">
        <f t="shared" si="0"/>
        <v>0</v>
      </c>
      <c r="H27" s="72"/>
      <c r="I27" s="75"/>
      <c r="J27" s="75"/>
      <c r="K27" s="73"/>
      <c r="L27" s="73"/>
    </row>
    <row r="28" ht="29" spans="1:12">
      <c r="A28" s="58"/>
      <c r="B28" s="51" t="s">
        <v>943</v>
      </c>
      <c r="C28" s="51" t="s">
        <v>944</v>
      </c>
      <c r="D28" s="51" t="s">
        <v>924</v>
      </c>
      <c r="E28" s="64">
        <v>420.85</v>
      </c>
      <c r="F28" s="65"/>
      <c r="G28" s="71">
        <f t="shared" si="0"/>
        <v>0</v>
      </c>
      <c r="H28" s="72"/>
      <c r="I28" s="75"/>
      <c r="J28" s="75"/>
      <c r="K28" s="73"/>
      <c r="L28" s="73"/>
    </row>
    <row r="29" ht="29" spans="1:12">
      <c r="A29" s="58"/>
      <c r="B29" s="51" t="s">
        <v>945</v>
      </c>
      <c r="C29" s="51" t="s">
        <v>946</v>
      </c>
      <c r="D29" s="51" t="s">
        <v>924</v>
      </c>
      <c r="E29" s="64">
        <v>291.65</v>
      </c>
      <c r="F29" s="65"/>
      <c r="G29" s="71">
        <f t="shared" si="0"/>
        <v>0</v>
      </c>
      <c r="H29" s="72"/>
      <c r="I29" s="75"/>
      <c r="J29" s="75"/>
      <c r="K29" s="73"/>
      <c r="L29" s="73"/>
    </row>
    <row r="30" ht="29" spans="1:12">
      <c r="A30" s="58"/>
      <c r="B30" s="51" t="s">
        <v>947</v>
      </c>
      <c r="C30" s="51" t="s">
        <v>946</v>
      </c>
      <c r="D30" s="51" t="s">
        <v>924</v>
      </c>
      <c r="E30" s="64">
        <v>543.4</v>
      </c>
      <c r="F30" s="65"/>
      <c r="G30" s="71">
        <f t="shared" si="0"/>
        <v>0</v>
      </c>
      <c r="H30" s="72"/>
      <c r="I30" s="75"/>
      <c r="J30" s="75"/>
      <c r="K30" s="73"/>
      <c r="L30" s="73"/>
    </row>
    <row r="31" ht="15" customHeight="1" spans="1:12">
      <c r="A31" s="58"/>
      <c r="B31" s="51" t="s">
        <v>948</v>
      </c>
      <c r="C31" s="51" t="s">
        <v>949</v>
      </c>
      <c r="D31" s="51" t="s">
        <v>924</v>
      </c>
      <c r="E31" s="64">
        <v>372.4</v>
      </c>
      <c r="F31" s="65"/>
      <c r="G31" s="71">
        <f t="shared" si="0"/>
        <v>0</v>
      </c>
      <c r="H31" s="72"/>
      <c r="I31" s="75"/>
      <c r="J31" s="75"/>
      <c r="K31" s="73"/>
      <c r="L31" s="73"/>
    </row>
    <row r="32" ht="15" customHeight="1" spans="1:12">
      <c r="A32" s="58"/>
      <c r="B32" s="51" t="s">
        <v>950</v>
      </c>
      <c r="C32" s="51" t="s">
        <v>951</v>
      </c>
      <c r="D32" s="51" t="s">
        <v>952</v>
      </c>
      <c r="E32" s="64">
        <v>393.3</v>
      </c>
      <c r="F32" s="65"/>
      <c r="G32" s="71">
        <f t="shared" si="0"/>
        <v>0</v>
      </c>
      <c r="H32" s="72"/>
      <c r="I32" s="75"/>
      <c r="J32" s="75"/>
      <c r="K32" s="73"/>
      <c r="L32" s="73"/>
    </row>
    <row r="33" ht="15" customHeight="1" spans="1:12">
      <c r="A33" s="58"/>
      <c r="B33" s="51" t="s">
        <v>953</v>
      </c>
      <c r="C33" s="51" t="s">
        <v>951</v>
      </c>
      <c r="D33" s="51" t="s">
        <v>952</v>
      </c>
      <c r="E33" s="64">
        <v>228</v>
      </c>
      <c r="F33" s="65"/>
      <c r="G33" s="71">
        <f t="shared" si="0"/>
        <v>0</v>
      </c>
      <c r="H33" s="72"/>
      <c r="I33" s="75"/>
      <c r="J33" s="75"/>
      <c r="K33" s="73"/>
      <c r="L33" s="73"/>
    </row>
    <row r="34" ht="15" customHeight="1" spans="1:12">
      <c r="A34" s="58"/>
      <c r="B34" s="51" t="s">
        <v>954</v>
      </c>
      <c r="C34" s="51" t="s">
        <v>955</v>
      </c>
      <c r="D34" s="51" t="s">
        <v>952</v>
      </c>
      <c r="E34" s="64">
        <v>190</v>
      </c>
      <c r="F34" s="65"/>
      <c r="G34" s="71">
        <f t="shared" si="0"/>
        <v>0</v>
      </c>
      <c r="H34" s="72"/>
      <c r="I34" s="75"/>
      <c r="J34" s="75"/>
      <c r="K34" s="73"/>
      <c r="L34" s="73"/>
    </row>
    <row r="35" ht="15" customHeight="1" spans="1:12">
      <c r="A35" s="58"/>
      <c r="B35" s="51" t="s">
        <v>956</v>
      </c>
      <c r="C35" s="51" t="s">
        <v>957</v>
      </c>
      <c r="D35" s="51" t="s">
        <v>958</v>
      </c>
      <c r="E35" s="64">
        <v>177.65</v>
      </c>
      <c r="F35" s="65"/>
      <c r="G35" s="71">
        <f t="shared" si="0"/>
        <v>0</v>
      </c>
      <c r="H35" s="72"/>
      <c r="I35" s="75"/>
      <c r="J35" s="75"/>
      <c r="K35" s="73"/>
      <c r="L35" s="73"/>
    </row>
    <row r="36" ht="15" customHeight="1" spans="1:12">
      <c r="A36" s="58"/>
      <c r="B36" s="51" t="s">
        <v>956</v>
      </c>
      <c r="C36" s="51" t="s">
        <v>959</v>
      </c>
      <c r="D36" s="51" t="s">
        <v>958</v>
      </c>
      <c r="E36" s="64">
        <v>475</v>
      </c>
      <c r="F36" s="65"/>
      <c r="G36" s="71">
        <f t="shared" si="0"/>
        <v>0</v>
      </c>
      <c r="H36" s="72"/>
      <c r="I36" s="75"/>
      <c r="J36" s="75"/>
      <c r="K36" s="73"/>
      <c r="L36" s="73"/>
    </row>
    <row r="37" ht="15" customHeight="1" spans="1:12">
      <c r="A37" s="58"/>
      <c r="B37" s="54" t="s">
        <v>960</v>
      </c>
      <c r="C37" s="54"/>
      <c r="D37" s="51" t="s">
        <v>961</v>
      </c>
      <c r="E37" s="64">
        <v>9500</v>
      </c>
      <c r="F37" s="65"/>
      <c r="G37" s="71">
        <f t="shared" si="0"/>
        <v>0</v>
      </c>
      <c r="H37" s="72"/>
      <c r="I37" s="75"/>
      <c r="J37" s="75"/>
      <c r="K37" s="73"/>
      <c r="L37" s="73"/>
    </row>
    <row r="38" ht="15" customHeight="1" spans="1:12">
      <c r="A38" s="58"/>
      <c r="B38" s="54" t="s">
        <v>962</v>
      </c>
      <c r="C38" s="54" t="s">
        <v>963</v>
      </c>
      <c r="D38" s="51" t="s">
        <v>901</v>
      </c>
      <c r="E38" s="64">
        <v>950</v>
      </c>
      <c r="F38" s="65"/>
      <c r="G38" s="71">
        <f t="shared" si="0"/>
        <v>0</v>
      </c>
      <c r="H38" s="72"/>
      <c r="I38" s="75"/>
      <c r="J38" s="75"/>
      <c r="K38" s="73"/>
      <c r="L38" s="73"/>
    </row>
    <row r="39" ht="15" customHeight="1" spans="1:12">
      <c r="A39" s="58"/>
      <c r="B39" s="54" t="s">
        <v>964</v>
      </c>
      <c r="C39" s="54" t="s">
        <v>965</v>
      </c>
      <c r="D39" s="59" t="s">
        <v>901</v>
      </c>
      <c r="E39" s="64">
        <v>1900</v>
      </c>
      <c r="F39" s="65"/>
      <c r="G39" s="71">
        <f t="shared" si="0"/>
        <v>0</v>
      </c>
      <c r="H39" s="72"/>
      <c r="I39" s="75"/>
      <c r="J39" s="75"/>
      <c r="K39" s="73"/>
      <c r="L39" s="73"/>
    </row>
    <row r="40" ht="15" customHeight="1" spans="1:12">
      <c r="A40" s="56"/>
      <c r="B40" s="51" t="s">
        <v>966</v>
      </c>
      <c r="C40" s="51"/>
      <c r="D40" s="51"/>
      <c r="E40" s="64"/>
      <c r="F40" s="65"/>
      <c r="G40" s="71">
        <f t="shared" si="0"/>
        <v>0</v>
      </c>
      <c r="H40" s="72"/>
      <c r="I40" s="75"/>
      <c r="J40" s="75"/>
      <c r="K40" s="73"/>
      <c r="L40" s="73"/>
    </row>
    <row r="41" ht="15" spans="1:12">
      <c r="A41" s="55" t="s">
        <v>967</v>
      </c>
      <c r="B41" s="51" t="s">
        <v>968</v>
      </c>
      <c r="C41" s="51" t="s">
        <v>969</v>
      </c>
      <c r="D41" s="51" t="s">
        <v>783</v>
      </c>
      <c r="E41" s="64"/>
      <c r="F41" s="65"/>
      <c r="G41" s="71">
        <f t="shared" si="0"/>
        <v>0</v>
      </c>
      <c r="H41" s="72"/>
      <c r="I41" s="75"/>
      <c r="J41" s="75"/>
      <c r="K41" s="73"/>
      <c r="L41" s="73"/>
    </row>
    <row r="42" ht="44" spans="1:12">
      <c r="A42" s="56"/>
      <c r="B42" s="51" t="s">
        <v>970</v>
      </c>
      <c r="C42" s="51" t="s">
        <v>971</v>
      </c>
      <c r="D42" s="51" t="s">
        <v>783</v>
      </c>
      <c r="E42" s="64"/>
      <c r="F42" s="65"/>
      <c r="G42" s="71">
        <f t="shared" si="0"/>
        <v>0</v>
      </c>
      <c r="H42" s="72"/>
      <c r="I42" s="75"/>
      <c r="J42" s="75"/>
      <c r="K42" s="73"/>
      <c r="L42" s="73"/>
    </row>
    <row r="43" ht="21.75" customHeight="1" spans="1:12">
      <c r="A43" s="55" t="s">
        <v>972</v>
      </c>
      <c r="B43" s="51" t="s">
        <v>973</v>
      </c>
      <c r="C43" s="60" t="s">
        <v>974</v>
      </c>
      <c r="D43" s="51" t="s">
        <v>958</v>
      </c>
      <c r="E43" s="64"/>
      <c r="F43" s="65"/>
      <c r="G43" s="71">
        <f t="shared" si="0"/>
        <v>0</v>
      </c>
      <c r="H43" s="72"/>
      <c r="I43" s="75"/>
      <c r="J43" s="75"/>
      <c r="K43" s="73"/>
      <c r="L43" s="73"/>
    </row>
    <row r="44" ht="22.5" customHeight="1" spans="1:12">
      <c r="A44" s="56"/>
      <c r="B44" s="51" t="s">
        <v>975</v>
      </c>
      <c r="C44" s="61"/>
      <c r="D44" s="51" t="s">
        <v>958</v>
      </c>
      <c r="E44" s="64"/>
      <c r="F44" s="65"/>
      <c r="G44" s="71">
        <f t="shared" si="0"/>
        <v>0</v>
      </c>
      <c r="H44" s="72"/>
      <c r="I44" s="75"/>
      <c r="J44" s="75"/>
      <c r="K44" s="73"/>
      <c r="L44" s="73"/>
    </row>
    <row r="45" ht="29" spans="1:12">
      <c r="A45" s="55" t="s">
        <v>976</v>
      </c>
      <c r="B45" s="51" t="s">
        <v>977</v>
      </c>
      <c r="C45" s="60" t="s">
        <v>978</v>
      </c>
      <c r="D45" s="51" t="s">
        <v>924</v>
      </c>
      <c r="E45" s="64"/>
      <c r="F45" s="65"/>
      <c r="G45" s="71">
        <f t="shared" si="0"/>
        <v>0</v>
      </c>
      <c r="H45" s="72"/>
      <c r="I45" s="75"/>
      <c r="J45" s="75"/>
      <c r="K45" s="73"/>
      <c r="L45" s="73"/>
    </row>
    <row r="46" ht="29" spans="1:12">
      <c r="A46" s="58"/>
      <c r="B46" s="51" t="s">
        <v>979</v>
      </c>
      <c r="C46" s="61"/>
      <c r="D46" s="51" t="s">
        <v>924</v>
      </c>
      <c r="E46" s="64"/>
      <c r="F46" s="65"/>
      <c r="G46" s="71">
        <f t="shared" si="0"/>
        <v>0</v>
      </c>
      <c r="H46" s="72"/>
      <c r="I46" s="75"/>
      <c r="J46" s="75"/>
      <c r="K46" s="73"/>
      <c r="L46" s="73"/>
    </row>
    <row r="47" ht="44" spans="1:12">
      <c r="A47" s="58"/>
      <c r="B47" s="51" t="s">
        <v>980</v>
      </c>
      <c r="C47" s="51" t="s">
        <v>981</v>
      </c>
      <c r="D47" s="51" t="s">
        <v>924</v>
      </c>
      <c r="E47" s="64"/>
      <c r="F47" s="65"/>
      <c r="G47" s="71">
        <f t="shared" si="0"/>
        <v>0</v>
      </c>
      <c r="H47" s="72"/>
      <c r="I47" s="75"/>
      <c r="J47" s="75"/>
      <c r="K47" s="73"/>
      <c r="L47" s="73"/>
    </row>
    <row r="48" ht="44" spans="1:12">
      <c r="A48" s="58"/>
      <c r="B48" s="51" t="s">
        <v>982</v>
      </c>
      <c r="C48" s="51" t="s">
        <v>981</v>
      </c>
      <c r="D48" s="51" t="s">
        <v>924</v>
      </c>
      <c r="E48" s="64"/>
      <c r="F48" s="65"/>
      <c r="G48" s="71">
        <f t="shared" si="0"/>
        <v>0</v>
      </c>
      <c r="H48" s="72"/>
      <c r="I48" s="75"/>
      <c r="J48" s="75"/>
      <c r="K48" s="73"/>
      <c r="L48" s="73"/>
    </row>
    <row r="49" ht="22.5" customHeight="1" spans="1:12">
      <c r="A49" s="58"/>
      <c r="B49" s="51" t="s">
        <v>983</v>
      </c>
      <c r="C49" s="60" t="s">
        <v>984</v>
      </c>
      <c r="D49" s="51" t="s">
        <v>924</v>
      </c>
      <c r="E49" s="64"/>
      <c r="F49" s="65"/>
      <c r="G49" s="71">
        <f t="shared" si="0"/>
        <v>0</v>
      </c>
      <c r="H49" s="72"/>
      <c r="I49" s="75"/>
      <c r="J49" s="75"/>
      <c r="K49" s="73"/>
      <c r="L49" s="73"/>
    </row>
    <row r="50" ht="29" spans="1:12">
      <c r="A50" s="58"/>
      <c r="B50" s="51" t="s">
        <v>985</v>
      </c>
      <c r="C50" s="61"/>
      <c r="D50" s="51" t="s">
        <v>924</v>
      </c>
      <c r="E50" s="64"/>
      <c r="F50" s="65"/>
      <c r="G50" s="71">
        <f t="shared" si="0"/>
        <v>0</v>
      </c>
      <c r="H50" s="72"/>
      <c r="I50" s="75"/>
      <c r="J50" s="75"/>
      <c r="K50" s="73"/>
      <c r="L50" s="73"/>
    </row>
    <row r="51" ht="14.25" customHeight="1" spans="1:12">
      <c r="A51" s="58"/>
      <c r="B51" s="60" t="s">
        <v>986</v>
      </c>
      <c r="C51" s="60" t="s">
        <v>987</v>
      </c>
      <c r="D51" s="51" t="s">
        <v>988</v>
      </c>
      <c r="E51" s="64"/>
      <c r="F51" s="65"/>
      <c r="G51" s="71">
        <f t="shared" si="0"/>
        <v>0</v>
      </c>
      <c r="H51" s="72"/>
      <c r="I51" s="75"/>
      <c r="J51" s="75"/>
      <c r="K51" s="73"/>
      <c r="L51" s="73"/>
    </row>
    <row r="52" ht="15" customHeight="1" spans="1:12">
      <c r="A52" s="58"/>
      <c r="B52" s="61"/>
      <c r="C52" s="62"/>
      <c r="D52" s="51" t="s">
        <v>989</v>
      </c>
      <c r="E52" s="64"/>
      <c r="F52" s="65"/>
      <c r="G52" s="71">
        <f t="shared" si="0"/>
        <v>0</v>
      </c>
      <c r="H52" s="72"/>
      <c r="I52" s="75"/>
      <c r="J52" s="75"/>
      <c r="K52" s="73"/>
      <c r="L52" s="73"/>
    </row>
    <row r="53" ht="15" customHeight="1" spans="1:12">
      <c r="A53" s="58"/>
      <c r="B53" s="60" t="s">
        <v>990</v>
      </c>
      <c r="C53" s="62"/>
      <c r="D53" s="51" t="s">
        <v>991</v>
      </c>
      <c r="E53" s="64"/>
      <c r="F53" s="65"/>
      <c r="G53" s="71">
        <f t="shared" si="0"/>
        <v>0</v>
      </c>
      <c r="H53" s="72"/>
      <c r="I53" s="75"/>
      <c r="J53" s="75"/>
      <c r="K53" s="73"/>
      <c r="L53" s="73"/>
    </row>
    <row r="54" ht="15" customHeight="1" spans="1:12">
      <c r="A54" s="58"/>
      <c r="B54" s="61"/>
      <c r="C54" s="61"/>
      <c r="D54" s="51" t="s">
        <v>992</v>
      </c>
      <c r="E54" s="64"/>
      <c r="F54" s="65"/>
      <c r="G54" s="71">
        <f t="shared" si="0"/>
        <v>0</v>
      </c>
      <c r="H54" s="72"/>
      <c r="I54" s="75"/>
      <c r="J54" s="75"/>
      <c r="K54" s="73"/>
      <c r="L54" s="73"/>
    </row>
    <row r="55" ht="15" customHeight="1" spans="1:12">
      <c r="A55" s="58"/>
      <c r="B55" s="51" t="s">
        <v>993</v>
      </c>
      <c r="C55" s="60" t="s">
        <v>994</v>
      </c>
      <c r="D55" s="51" t="s">
        <v>958</v>
      </c>
      <c r="E55" s="64"/>
      <c r="F55" s="65"/>
      <c r="G55" s="71">
        <f t="shared" si="0"/>
        <v>0</v>
      </c>
      <c r="H55" s="72"/>
      <c r="I55" s="75"/>
      <c r="J55" s="75"/>
      <c r="K55" s="73"/>
      <c r="L55" s="73"/>
    </row>
    <row r="56" ht="15" customHeight="1" spans="1:12">
      <c r="A56" s="58"/>
      <c r="B56" s="51" t="s">
        <v>995</v>
      </c>
      <c r="C56" s="61"/>
      <c r="D56" s="51" t="s">
        <v>958</v>
      </c>
      <c r="E56" s="64"/>
      <c r="F56" s="65"/>
      <c r="G56" s="71">
        <f t="shared" si="0"/>
        <v>0</v>
      </c>
      <c r="H56" s="72"/>
      <c r="I56" s="75"/>
      <c r="J56" s="75"/>
      <c r="K56" s="73"/>
      <c r="L56" s="73"/>
    </row>
    <row r="57" ht="14.25" customHeight="1" spans="1:12">
      <c r="A57" s="58"/>
      <c r="B57" s="51" t="s">
        <v>996</v>
      </c>
      <c r="C57" s="60" t="s">
        <v>997</v>
      </c>
      <c r="D57" s="51" t="s">
        <v>958</v>
      </c>
      <c r="E57" s="64"/>
      <c r="F57" s="65"/>
      <c r="G57" s="71">
        <f t="shared" si="0"/>
        <v>0</v>
      </c>
      <c r="H57" s="72"/>
      <c r="I57" s="75"/>
      <c r="J57" s="75"/>
      <c r="K57" s="73"/>
      <c r="L57" s="73"/>
    </row>
    <row r="58" ht="15" customHeight="1" spans="1:12">
      <c r="A58" s="58"/>
      <c r="B58" s="51" t="s">
        <v>998</v>
      </c>
      <c r="C58" s="61"/>
      <c r="D58" s="51" t="s">
        <v>958</v>
      </c>
      <c r="E58" s="64"/>
      <c r="F58" s="65"/>
      <c r="G58" s="71">
        <f t="shared" si="0"/>
        <v>0</v>
      </c>
      <c r="H58" s="72"/>
      <c r="I58" s="75"/>
      <c r="J58" s="75"/>
      <c r="K58" s="73"/>
      <c r="L58" s="73"/>
    </row>
    <row r="59" ht="24" customHeight="1" spans="1:12">
      <c r="A59" s="58"/>
      <c r="B59" s="51" t="s">
        <v>999</v>
      </c>
      <c r="C59" s="60" t="s">
        <v>1000</v>
      </c>
      <c r="D59" s="51" t="s">
        <v>924</v>
      </c>
      <c r="E59" s="64"/>
      <c r="F59" s="65"/>
      <c r="G59" s="71">
        <f t="shared" si="0"/>
        <v>0</v>
      </c>
      <c r="H59" s="72"/>
      <c r="I59" s="75"/>
      <c r="J59" s="75"/>
      <c r="K59" s="73"/>
      <c r="L59" s="73"/>
    </row>
    <row r="60" ht="15" customHeight="1" spans="1:12">
      <c r="A60" s="58"/>
      <c r="B60" s="51" t="s">
        <v>1001</v>
      </c>
      <c r="C60" s="61"/>
      <c r="D60" s="51" t="s">
        <v>924</v>
      </c>
      <c r="E60" s="64"/>
      <c r="F60" s="65"/>
      <c r="G60" s="71">
        <f t="shared" si="0"/>
        <v>0</v>
      </c>
      <c r="H60" s="72"/>
      <c r="I60" s="75"/>
      <c r="J60" s="75"/>
      <c r="K60" s="73"/>
      <c r="L60" s="73"/>
    </row>
    <row r="61" ht="15" customHeight="1" spans="1:12">
      <c r="A61" s="58"/>
      <c r="B61" s="51" t="s">
        <v>1002</v>
      </c>
      <c r="C61" s="51" t="s">
        <v>1003</v>
      </c>
      <c r="D61" s="51" t="s">
        <v>924</v>
      </c>
      <c r="E61" s="64"/>
      <c r="F61" s="65"/>
      <c r="G61" s="71">
        <f t="shared" si="0"/>
        <v>0</v>
      </c>
      <c r="H61" s="72"/>
      <c r="I61" s="75"/>
      <c r="J61" s="75"/>
      <c r="K61" s="73"/>
      <c r="L61" s="73"/>
    </row>
    <row r="62" ht="15" customHeight="1" spans="1:12">
      <c r="A62" s="56"/>
      <c r="B62" s="51" t="s">
        <v>1004</v>
      </c>
      <c r="C62" s="51" t="s">
        <v>1005</v>
      </c>
      <c r="D62" s="51" t="s">
        <v>924</v>
      </c>
      <c r="E62" s="64"/>
      <c r="F62" s="65"/>
      <c r="G62" s="71">
        <f t="shared" si="0"/>
        <v>0</v>
      </c>
      <c r="H62" s="72"/>
      <c r="I62" s="75"/>
      <c r="J62" s="75"/>
      <c r="K62" s="73"/>
      <c r="L62" s="73"/>
    </row>
    <row r="63" ht="14.25" customHeight="1" spans="1:12">
      <c r="A63" s="55" t="s">
        <v>1006</v>
      </c>
      <c r="B63" s="51" t="s">
        <v>1007</v>
      </c>
      <c r="C63" s="60" t="s">
        <v>1008</v>
      </c>
      <c r="D63" s="51" t="s">
        <v>958</v>
      </c>
      <c r="E63" s="64"/>
      <c r="F63" s="65"/>
      <c r="G63" s="71">
        <f t="shared" si="0"/>
        <v>0</v>
      </c>
      <c r="H63" s="72"/>
      <c r="I63" s="75"/>
      <c r="J63" s="75"/>
      <c r="K63" s="73"/>
      <c r="L63" s="73"/>
    </row>
    <row r="64" ht="15" customHeight="1" spans="1:12">
      <c r="A64" s="58"/>
      <c r="B64" s="51" t="s">
        <v>1009</v>
      </c>
      <c r="C64" s="61"/>
      <c r="D64" s="51" t="s">
        <v>958</v>
      </c>
      <c r="E64" s="64"/>
      <c r="F64" s="65"/>
      <c r="G64" s="71">
        <f t="shared" si="0"/>
        <v>0</v>
      </c>
      <c r="H64" s="72"/>
      <c r="I64" s="75"/>
      <c r="J64" s="75"/>
      <c r="K64" s="73"/>
      <c r="L64" s="73"/>
    </row>
    <row r="65" ht="14.25" customHeight="1" spans="1:12">
      <c r="A65" s="58"/>
      <c r="B65" s="51" t="s">
        <v>1010</v>
      </c>
      <c r="C65" s="60" t="s">
        <v>1011</v>
      </c>
      <c r="D65" s="51" t="s">
        <v>958</v>
      </c>
      <c r="E65" s="64"/>
      <c r="F65" s="65"/>
      <c r="G65" s="71">
        <f t="shared" si="0"/>
        <v>0</v>
      </c>
      <c r="H65" s="72"/>
      <c r="I65" s="75"/>
      <c r="J65" s="75"/>
      <c r="K65" s="73"/>
      <c r="L65" s="73"/>
    </row>
    <row r="66" ht="15" customHeight="1" spans="1:12">
      <c r="A66" s="58"/>
      <c r="B66" s="51" t="s">
        <v>1012</v>
      </c>
      <c r="C66" s="61"/>
      <c r="D66" s="51" t="s">
        <v>958</v>
      </c>
      <c r="E66" s="64"/>
      <c r="F66" s="65"/>
      <c r="G66" s="71">
        <f t="shared" si="0"/>
        <v>0</v>
      </c>
      <c r="H66" s="72"/>
      <c r="I66" s="75"/>
      <c r="J66" s="75"/>
      <c r="K66" s="73"/>
      <c r="L66" s="73"/>
    </row>
    <row r="67" ht="15" customHeight="1" spans="1:12">
      <c r="A67" s="58"/>
      <c r="B67" s="51" t="s">
        <v>1013</v>
      </c>
      <c r="C67" s="60" t="s">
        <v>1014</v>
      </c>
      <c r="D67" s="51" t="s">
        <v>958</v>
      </c>
      <c r="E67" s="64"/>
      <c r="F67" s="65"/>
      <c r="G67" s="71">
        <f t="shared" si="0"/>
        <v>0</v>
      </c>
      <c r="H67" s="72"/>
      <c r="I67" s="75"/>
      <c r="J67" s="75"/>
      <c r="K67" s="73"/>
      <c r="L67" s="73"/>
    </row>
    <row r="68" ht="15" customHeight="1" spans="1:12">
      <c r="A68" s="58"/>
      <c r="B68" s="51" t="s">
        <v>1015</v>
      </c>
      <c r="C68" s="61"/>
      <c r="D68" s="51" t="s">
        <v>958</v>
      </c>
      <c r="E68" s="64"/>
      <c r="F68" s="65"/>
      <c r="G68" s="71">
        <f t="shared" si="0"/>
        <v>0</v>
      </c>
      <c r="H68" s="72"/>
      <c r="I68" s="75"/>
      <c r="J68" s="75"/>
      <c r="K68" s="73"/>
      <c r="L68" s="73"/>
    </row>
    <row r="69" ht="15" customHeight="1" spans="1:12">
      <c r="A69" s="58"/>
      <c r="B69" s="51" t="s">
        <v>1016</v>
      </c>
      <c r="C69" s="51" t="s">
        <v>1017</v>
      </c>
      <c r="D69" s="51" t="s">
        <v>924</v>
      </c>
      <c r="E69" s="64"/>
      <c r="F69" s="65"/>
      <c r="G69" s="71">
        <f t="shared" si="0"/>
        <v>0</v>
      </c>
      <c r="H69" s="72"/>
      <c r="I69" s="75"/>
      <c r="J69" s="75"/>
      <c r="K69" s="73"/>
      <c r="L69" s="73"/>
    </row>
    <row r="70" ht="15" customHeight="1" spans="1:12">
      <c r="A70" s="58"/>
      <c r="B70" s="51" t="s">
        <v>1018</v>
      </c>
      <c r="C70" s="51" t="s">
        <v>1017</v>
      </c>
      <c r="D70" s="51" t="s">
        <v>924</v>
      </c>
      <c r="E70" s="64"/>
      <c r="F70" s="65"/>
      <c r="G70" s="71">
        <f t="shared" si="0"/>
        <v>0</v>
      </c>
      <c r="H70" s="17"/>
      <c r="I70" s="75"/>
      <c r="J70" s="75"/>
      <c r="K70" s="73">
        <f t="shared" si="1"/>
        <v>0</v>
      </c>
      <c r="L70" s="73">
        <f t="shared" si="2"/>
        <v>0</v>
      </c>
    </row>
    <row r="71" ht="14.25" customHeight="1" spans="1:12">
      <c r="A71" s="58"/>
      <c r="B71" s="51" t="s">
        <v>1019</v>
      </c>
      <c r="C71" s="60" t="s">
        <v>1020</v>
      </c>
      <c r="D71" s="51" t="s">
        <v>223</v>
      </c>
      <c r="E71" s="64"/>
      <c r="F71" s="65"/>
      <c r="G71" s="71">
        <f t="shared" si="0"/>
        <v>0</v>
      </c>
      <c r="H71" s="17"/>
      <c r="I71" s="75"/>
      <c r="J71" s="75"/>
      <c r="K71" s="73">
        <f t="shared" si="1"/>
        <v>0</v>
      </c>
      <c r="L71" s="73">
        <f t="shared" si="2"/>
        <v>0</v>
      </c>
    </row>
    <row r="72" ht="15" customHeight="1" spans="1:12">
      <c r="A72" s="58"/>
      <c r="B72" s="51" t="s">
        <v>1021</v>
      </c>
      <c r="C72" s="61"/>
      <c r="D72" s="51" t="s">
        <v>223</v>
      </c>
      <c r="E72" s="64"/>
      <c r="F72" s="65"/>
      <c r="G72" s="71">
        <f t="shared" si="0"/>
        <v>0</v>
      </c>
      <c r="H72" s="17"/>
      <c r="I72" s="75"/>
      <c r="J72" s="75"/>
      <c r="K72" s="73">
        <f t="shared" si="1"/>
        <v>0</v>
      </c>
      <c r="L72" s="73">
        <f t="shared" si="2"/>
        <v>0</v>
      </c>
    </row>
    <row r="73" s="44" customFormat="1" ht="18" spans="1:12">
      <c r="A73" s="76" t="s">
        <v>1022</v>
      </c>
      <c r="B73" s="76"/>
      <c r="C73" s="76"/>
      <c r="D73" s="76"/>
      <c r="E73" s="76"/>
      <c r="F73" s="76"/>
      <c r="G73" s="97"/>
      <c r="H73" s="35"/>
      <c r="I73" s="102"/>
      <c r="J73" s="102"/>
      <c r="K73" s="73">
        <f t="shared" si="1"/>
        <v>0</v>
      </c>
      <c r="L73" s="73">
        <f t="shared" si="2"/>
        <v>0</v>
      </c>
    </row>
    <row r="74" s="44" customFormat="1" ht="44" spans="1:12">
      <c r="A74" s="77" t="s">
        <v>1023</v>
      </c>
      <c r="B74" s="78" t="s">
        <v>1024</v>
      </c>
      <c r="C74" s="78" t="s">
        <v>1025</v>
      </c>
      <c r="D74" s="79" t="s">
        <v>814</v>
      </c>
      <c r="E74" s="64"/>
      <c r="F74" s="65"/>
      <c r="G74" s="71">
        <f t="shared" si="0"/>
        <v>0</v>
      </c>
      <c r="H74" s="35"/>
      <c r="I74" s="102"/>
      <c r="J74" s="102"/>
      <c r="K74" s="73">
        <f t="shared" si="1"/>
        <v>0</v>
      </c>
      <c r="L74" s="73">
        <f t="shared" si="2"/>
        <v>0</v>
      </c>
    </row>
    <row r="75" s="44" customFormat="1" ht="29" spans="1:12">
      <c r="A75" s="80" t="s">
        <v>1026</v>
      </c>
      <c r="B75" s="78" t="s">
        <v>1027</v>
      </c>
      <c r="C75" s="81" t="s">
        <v>1028</v>
      </c>
      <c r="D75" s="79" t="s">
        <v>223</v>
      </c>
      <c r="E75" s="64">
        <v>2850</v>
      </c>
      <c r="F75" s="65"/>
      <c r="G75" s="71">
        <f t="shared" si="0"/>
        <v>0</v>
      </c>
      <c r="H75" s="35"/>
      <c r="I75" s="102"/>
      <c r="J75" s="102"/>
      <c r="K75" s="73">
        <f t="shared" si="1"/>
        <v>0</v>
      </c>
      <c r="L75" s="73">
        <f t="shared" si="2"/>
        <v>0</v>
      </c>
    </row>
    <row r="76" s="45" customFormat="1" ht="29" spans="1:12">
      <c r="A76" s="80"/>
      <c r="B76" s="78" t="s">
        <v>1029</v>
      </c>
      <c r="C76" s="81" t="s">
        <v>1030</v>
      </c>
      <c r="D76" s="79" t="s">
        <v>223</v>
      </c>
      <c r="E76" s="64">
        <v>4750</v>
      </c>
      <c r="F76" s="65"/>
      <c r="G76" s="71">
        <f t="shared" si="0"/>
        <v>0</v>
      </c>
      <c r="H76" s="17"/>
      <c r="I76" s="75"/>
      <c r="J76" s="75"/>
      <c r="K76" s="73">
        <f t="shared" si="1"/>
        <v>0</v>
      </c>
      <c r="L76" s="73">
        <f t="shared" si="2"/>
        <v>0</v>
      </c>
    </row>
    <row r="77" s="45" customFormat="1" ht="29" spans="1:12">
      <c r="A77" s="80"/>
      <c r="B77" s="78" t="s">
        <v>1031</v>
      </c>
      <c r="C77" s="81" t="s">
        <v>1032</v>
      </c>
      <c r="D77" s="79" t="s">
        <v>223</v>
      </c>
      <c r="E77" s="64">
        <v>2850</v>
      </c>
      <c r="F77" s="65"/>
      <c r="G77" s="71">
        <f t="shared" si="0"/>
        <v>0</v>
      </c>
      <c r="H77" s="17"/>
      <c r="I77" s="75"/>
      <c r="J77" s="75"/>
      <c r="K77" s="73">
        <f t="shared" si="1"/>
        <v>0</v>
      </c>
      <c r="L77" s="73">
        <f t="shared" si="2"/>
        <v>0</v>
      </c>
    </row>
    <row r="78" s="45" customFormat="1" ht="44.75" spans="1:12">
      <c r="A78" s="82"/>
      <c r="B78" s="83" t="s">
        <v>1033</v>
      </c>
      <c r="C78" s="84" t="s">
        <v>1034</v>
      </c>
      <c r="D78" s="85" t="s">
        <v>223</v>
      </c>
      <c r="E78" s="64">
        <v>2850</v>
      </c>
      <c r="F78" s="98"/>
      <c r="G78" s="99">
        <f t="shared" si="0"/>
        <v>0</v>
      </c>
      <c r="H78" s="17"/>
      <c r="I78" s="75"/>
      <c r="J78" s="75"/>
      <c r="K78" s="73">
        <f t="shared" si="1"/>
        <v>0</v>
      </c>
      <c r="L78" s="73">
        <f t="shared" si="2"/>
        <v>0</v>
      </c>
    </row>
    <row r="79" s="46" customFormat="1" ht="21.9" spans="1:12">
      <c r="A79" s="24" t="s">
        <v>39</v>
      </c>
      <c r="B79" s="25"/>
      <c r="C79" s="25"/>
      <c r="D79" s="25"/>
      <c r="E79" s="36"/>
      <c r="F79" s="36"/>
      <c r="G79" s="37">
        <f>SUM(G74:G78,G6:G72)</f>
        <v>0</v>
      </c>
      <c r="J79" s="103"/>
      <c r="K79" s="104">
        <f>SUM(K6:K78)</f>
        <v>0</v>
      </c>
      <c r="L79" s="104">
        <f>SUM(L6:L78)</f>
        <v>0</v>
      </c>
    </row>
    <row r="80" s="47" customFormat="1" ht="16.5" customHeight="1" spans="1:8">
      <c r="A80" s="86" t="s">
        <v>1035</v>
      </c>
      <c r="B80" s="87"/>
      <c r="C80" s="88"/>
      <c r="D80" s="89"/>
      <c r="E80" s="89"/>
      <c r="F80" s="100"/>
      <c r="G80" s="101"/>
      <c r="H80" s="92"/>
    </row>
    <row r="81" s="47" customFormat="1" ht="16.5" customHeight="1" spans="1:8">
      <c r="A81" s="86"/>
      <c r="B81" s="87"/>
      <c r="C81" s="88"/>
      <c r="D81" s="89"/>
      <c r="E81" s="89"/>
      <c r="F81" s="100"/>
      <c r="G81" s="101"/>
      <c r="H81" s="92"/>
    </row>
    <row r="82" s="47" customFormat="1" ht="16.5" customHeight="1" spans="1:8">
      <c r="A82" s="86"/>
      <c r="B82" s="87"/>
      <c r="C82" s="88"/>
      <c r="D82" s="89"/>
      <c r="E82" s="89"/>
      <c r="F82" s="100"/>
      <c r="G82" s="101"/>
      <c r="H82" s="92"/>
    </row>
    <row r="83" s="47" customFormat="1" ht="16.5" customHeight="1" spans="1:8">
      <c r="A83" s="86"/>
      <c r="B83" s="87"/>
      <c r="C83" s="88"/>
      <c r="D83" s="89"/>
      <c r="E83" s="89"/>
      <c r="F83" s="100"/>
      <c r="G83" s="101"/>
      <c r="H83" s="92"/>
    </row>
    <row r="84" s="47" customFormat="1" ht="16.5" customHeight="1" spans="1:8">
      <c r="A84" s="87"/>
      <c r="B84" s="87"/>
      <c r="C84" s="88"/>
      <c r="D84" s="89"/>
      <c r="E84" s="89"/>
      <c r="F84" s="100"/>
      <c r="G84" s="101"/>
      <c r="H84" s="92"/>
    </row>
    <row r="85" s="47" customFormat="1" ht="16.5" customHeight="1" spans="1:8">
      <c r="A85" s="87"/>
      <c r="B85" s="87"/>
      <c r="C85" s="88"/>
      <c r="D85" s="89"/>
      <c r="E85" s="89"/>
      <c r="F85" s="100"/>
      <c r="G85" s="101"/>
      <c r="H85" s="92"/>
    </row>
    <row r="86" s="47" customFormat="1" ht="16.5" customHeight="1" spans="1:8">
      <c r="A86" s="87"/>
      <c r="B86" s="87"/>
      <c r="C86" s="88"/>
      <c r="D86" s="89"/>
      <c r="E86" s="89"/>
      <c r="F86" s="100"/>
      <c r="G86" s="101"/>
      <c r="H86" s="92"/>
    </row>
    <row r="87" s="47" customFormat="1" ht="16.5" customHeight="1" spans="1:8">
      <c r="A87" s="87"/>
      <c r="B87" s="87"/>
      <c r="C87" s="88"/>
      <c r="D87" s="89"/>
      <c r="E87" s="89"/>
      <c r="F87" s="100"/>
      <c r="G87" s="101"/>
      <c r="H87" s="92"/>
    </row>
    <row r="88" s="47" customFormat="1" ht="16.5" customHeight="1" spans="1:8">
      <c r="A88" s="87"/>
      <c r="B88" s="87"/>
      <c r="C88" s="88"/>
      <c r="D88" s="89"/>
      <c r="E88" s="89"/>
      <c r="F88" s="100"/>
      <c r="G88" s="101"/>
      <c r="H88" s="92"/>
    </row>
    <row r="89" s="47" customFormat="1" ht="16.5" customHeight="1" spans="1:8">
      <c r="A89" s="90"/>
      <c r="B89" s="90"/>
      <c r="C89" s="90"/>
      <c r="D89" s="90"/>
      <c r="E89" s="90"/>
      <c r="F89" s="90"/>
      <c r="G89" s="101"/>
      <c r="H89" s="92"/>
    </row>
    <row r="90" s="47" customFormat="1" ht="16.5" customHeight="1" spans="1:8">
      <c r="A90" s="91" t="s">
        <v>1036</v>
      </c>
      <c r="B90" s="92"/>
      <c r="C90" s="92"/>
      <c r="D90" s="92"/>
      <c r="E90" s="92"/>
      <c r="F90" s="92"/>
      <c r="G90" s="101"/>
      <c r="H90" s="92"/>
    </row>
    <row r="91" s="47" customFormat="1" ht="16.5" customHeight="1" spans="1:8">
      <c r="A91" s="92"/>
      <c r="B91" s="92"/>
      <c r="C91" s="92"/>
      <c r="D91" s="92"/>
      <c r="E91" s="92"/>
      <c r="F91" s="92"/>
      <c r="G91" s="101"/>
      <c r="H91" s="92"/>
    </row>
    <row r="92" s="47" customFormat="1" ht="16.5" customHeight="1" spans="1:8">
      <c r="A92" s="92"/>
      <c r="B92" s="92"/>
      <c r="C92" s="92"/>
      <c r="D92" s="92"/>
      <c r="E92" s="92"/>
      <c r="F92" s="92"/>
      <c r="G92" s="101"/>
      <c r="H92" s="92"/>
    </row>
    <row r="93" s="47" customFormat="1" ht="16.5" customHeight="1" spans="1:8">
      <c r="A93" s="92"/>
      <c r="B93" s="92"/>
      <c r="C93" s="92"/>
      <c r="D93" s="92"/>
      <c r="E93" s="92"/>
      <c r="F93" s="92"/>
      <c r="G93" s="101"/>
      <c r="H93" s="92"/>
    </row>
    <row r="94" s="47" customFormat="1" ht="16.5" customHeight="1" spans="1:8">
      <c r="A94" s="92"/>
      <c r="B94" s="92"/>
      <c r="C94" s="92"/>
      <c r="D94" s="92"/>
      <c r="E94" s="92"/>
      <c r="F94" s="92"/>
      <c r="G94" s="101"/>
      <c r="H94" s="92"/>
    </row>
    <row r="95" s="47" customFormat="1" ht="16.5" customHeight="1" spans="1:8">
      <c r="A95" s="92"/>
      <c r="B95" s="92"/>
      <c r="C95" s="92"/>
      <c r="D95" s="92"/>
      <c r="E95" s="92"/>
      <c r="F95" s="92"/>
      <c r="G95" s="101"/>
      <c r="H95" s="92"/>
    </row>
    <row r="96" s="47" customFormat="1" ht="16.5" customHeight="1" spans="1:8">
      <c r="A96" s="92"/>
      <c r="B96" s="92"/>
      <c r="C96" s="92"/>
      <c r="D96" s="92"/>
      <c r="E96" s="92"/>
      <c r="F96" s="92"/>
      <c r="G96" s="101"/>
      <c r="H96" s="92"/>
    </row>
    <row r="97" s="47" customFormat="1" ht="16.5" customHeight="1" spans="1:8">
      <c r="A97" s="92"/>
      <c r="B97" s="92"/>
      <c r="C97" s="92"/>
      <c r="D97" s="92"/>
      <c r="E97" s="92"/>
      <c r="F97" s="92"/>
      <c r="G97" s="101"/>
      <c r="H97" s="92"/>
    </row>
    <row r="98" s="47" customFormat="1" ht="16.5" customHeight="1" spans="1:8">
      <c r="A98" s="92"/>
      <c r="B98" s="92"/>
      <c r="C98" s="92"/>
      <c r="D98" s="92"/>
      <c r="E98" s="92"/>
      <c r="F98" s="92"/>
      <c r="G98" s="101"/>
      <c r="H98" s="92"/>
    </row>
    <row r="99" s="47" customFormat="1" ht="16.5" customHeight="1" spans="1:8">
      <c r="A99" s="92"/>
      <c r="B99" s="92"/>
      <c r="C99" s="92"/>
      <c r="D99" s="92"/>
      <c r="E99" s="92"/>
      <c r="F99" s="92"/>
      <c r="G99" s="101"/>
      <c r="H99" s="92"/>
    </row>
    <row r="100" s="47" customFormat="1" ht="16.5" customHeight="1" spans="1:8">
      <c r="A100" s="92"/>
      <c r="B100" s="92"/>
      <c r="C100" s="92"/>
      <c r="D100" s="92"/>
      <c r="E100" s="92"/>
      <c r="F100" s="92"/>
      <c r="G100" s="101"/>
      <c r="H100" s="92"/>
    </row>
    <row r="101" s="47" customFormat="1" ht="16.5" customHeight="1" spans="1:8">
      <c r="A101" s="93" t="s">
        <v>1037</v>
      </c>
      <c r="B101" s="92"/>
      <c r="C101" s="94" t="s">
        <v>1038</v>
      </c>
      <c r="D101" s="92"/>
      <c r="E101" s="92"/>
      <c r="F101" s="92"/>
      <c r="G101" s="101"/>
      <c r="H101" s="92"/>
    </row>
    <row r="102" s="47" customFormat="1" ht="16.5" customHeight="1" spans="1:8">
      <c r="A102" s="92"/>
      <c r="B102" s="92"/>
      <c r="C102" s="92"/>
      <c r="D102" s="92"/>
      <c r="E102" s="92"/>
      <c r="F102" s="92"/>
      <c r="G102" s="101"/>
      <c r="H102" s="92"/>
    </row>
    <row r="103" s="47" customFormat="1" ht="16.5" customHeight="1" spans="1:8">
      <c r="A103" s="91" t="s">
        <v>1039</v>
      </c>
      <c r="B103" s="92"/>
      <c r="C103" s="92"/>
      <c r="D103" s="92"/>
      <c r="E103" s="92"/>
      <c r="F103" s="92"/>
      <c r="G103" s="101"/>
      <c r="H103" s="92"/>
    </row>
    <row r="104" s="47" customFormat="1" ht="16.5" customHeight="1" spans="1:8">
      <c r="A104" s="92"/>
      <c r="B104" s="92"/>
      <c r="C104" s="92"/>
      <c r="D104" s="92"/>
      <c r="E104" s="92"/>
      <c r="F104" s="92"/>
      <c r="G104" s="101"/>
      <c r="H104" s="92"/>
    </row>
    <row r="105" s="47" customFormat="1" ht="16.5" customHeight="1" spans="1:8">
      <c r="A105" s="92"/>
      <c r="B105" s="92"/>
      <c r="C105" s="92"/>
      <c r="D105" s="92"/>
      <c r="E105" s="92"/>
      <c r="F105" s="92"/>
      <c r="G105" s="101"/>
      <c r="H105" s="92"/>
    </row>
    <row r="106" s="47" customFormat="1" ht="16.5" customHeight="1" spans="1:8">
      <c r="A106" s="92"/>
      <c r="B106" s="92"/>
      <c r="C106" s="92"/>
      <c r="D106" s="92"/>
      <c r="E106" s="92"/>
      <c r="F106" s="92"/>
      <c r="G106" s="101"/>
      <c r="H106" s="92"/>
    </row>
    <row r="107" s="47" customFormat="1" ht="16.5" customHeight="1" spans="1:8">
      <c r="A107" s="92"/>
      <c r="B107" s="92"/>
      <c r="C107" s="92"/>
      <c r="D107" s="92"/>
      <c r="E107" s="92"/>
      <c r="F107" s="92"/>
      <c r="G107" s="101"/>
      <c r="H107" s="92"/>
    </row>
    <row r="108" s="47" customFormat="1" ht="16.5" customHeight="1" spans="1:8">
      <c r="A108" s="92"/>
      <c r="B108" s="92"/>
      <c r="C108" s="92"/>
      <c r="D108" s="92"/>
      <c r="E108" s="92"/>
      <c r="F108" s="92"/>
      <c r="G108" s="101"/>
      <c r="H108" s="92"/>
    </row>
    <row r="109" s="47" customFormat="1" ht="16.5" customHeight="1" spans="1:8">
      <c r="A109" s="92"/>
      <c r="B109" s="92"/>
      <c r="C109" s="92"/>
      <c r="D109" s="92"/>
      <c r="E109" s="92"/>
      <c r="F109" s="92"/>
      <c r="G109" s="101"/>
      <c r="H109" s="92"/>
    </row>
    <row r="110" s="47" customFormat="1" ht="16.5" customHeight="1" spans="1:8">
      <c r="A110" s="92"/>
      <c r="B110" s="92"/>
      <c r="C110" s="92"/>
      <c r="D110" s="92"/>
      <c r="E110" s="92"/>
      <c r="F110" s="92"/>
      <c r="G110" s="101"/>
      <c r="H110" s="92"/>
    </row>
    <row r="111" s="47" customFormat="1" ht="16.5" customHeight="1" spans="1:8">
      <c r="A111" s="92"/>
      <c r="B111" s="92"/>
      <c r="C111" s="92"/>
      <c r="D111" s="92"/>
      <c r="E111" s="92"/>
      <c r="F111" s="92"/>
      <c r="G111" s="101"/>
      <c r="H111" s="92"/>
    </row>
    <row r="112" s="47" customFormat="1" ht="16.5" customHeight="1" spans="1:8">
      <c r="A112" s="92"/>
      <c r="B112" s="92"/>
      <c r="C112" s="92"/>
      <c r="D112" s="92"/>
      <c r="E112" s="92"/>
      <c r="F112" s="92"/>
      <c r="G112" s="101"/>
      <c r="H112" s="92"/>
    </row>
    <row r="113" s="47" customFormat="1" ht="16.5" customHeight="1" spans="1:8">
      <c r="A113" s="92"/>
      <c r="B113" s="92"/>
      <c r="C113" s="92"/>
      <c r="D113" s="92"/>
      <c r="E113" s="92"/>
      <c r="F113" s="92"/>
      <c r="G113" s="101"/>
      <c r="H113" s="92"/>
    </row>
    <row r="114" s="47" customFormat="1" ht="16.5" customHeight="1" spans="1:8">
      <c r="A114" s="95" t="s">
        <v>1040</v>
      </c>
      <c r="B114" s="95"/>
      <c r="C114" s="92" t="s">
        <v>1038</v>
      </c>
      <c r="D114" s="92"/>
      <c r="E114" s="92"/>
      <c r="F114" s="92"/>
      <c r="G114" s="101"/>
      <c r="H114" s="92"/>
    </row>
    <row r="115" s="47" customFormat="1" ht="16.5" customHeight="1" spans="1:8">
      <c r="A115" s="92"/>
      <c r="B115" s="92"/>
      <c r="C115" s="92"/>
      <c r="D115" s="92"/>
      <c r="E115" s="92"/>
      <c r="F115" s="92"/>
      <c r="G115" s="101"/>
      <c r="H115" s="92"/>
    </row>
    <row r="116" s="47" customFormat="1" ht="16.5" customHeight="1" spans="1:8">
      <c r="A116" s="96" t="s">
        <v>1041</v>
      </c>
      <c r="B116" s="92"/>
      <c r="C116" s="92"/>
      <c r="D116" s="92"/>
      <c r="E116" s="92"/>
      <c r="F116" s="92"/>
      <c r="G116" s="101"/>
      <c r="H116" s="92"/>
    </row>
    <row r="117" s="47" customFormat="1" ht="16.5" customHeight="1" spans="1:8">
      <c r="A117" s="92"/>
      <c r="B117" s="92"/>
      <c r="C117" s="92"/>
      <c r="D117" s="92"/>
      <c r="E117" s="92"/>
      <c r="F117" s="92"/>
      <c r="G117" s="101"/>
      <c r="H117" s="92"/>
    </row>
    <row r="118" s="47" customFormat="1" ht="16.5" customHeight="1" spans="1:8">
      <c r="A118" s="92"/>
      <c r="B118" s="92"/>
      <c r="C118" s="92"/>
      <c r="D118" s="92"/>
      <c r="E118" s="92"/>
      <c r="F118" s="92"/>
      <c r="G118" s="101"/>
      <c r="H118" s="92"/>
    </row>
    <row r="119" s="47" customFormat="1" ht="16.5" customHeight="1" spans="1:8">
      <c r="A119" s="92"/>
      <c r="B119" s="92"/>
      <c r="C119" s="92"/>
      <c r="D119" s="92"/>
      <c r="E119" s="92"/>
      <c r="F119" s="92"/>
      <c r="G119" s="101"/>
      <c r="H119" s="92"/>
    </row>
    <row r="120" s="47" customFormat="1" ht="16.5" customHeight="1" spans="1:8">
      <c r="A120" s="92"/>
      <c r="B120" s="92"/>
      <c r="C120" s="92"/>
      <c r="D120" s="92"/>
      <c r="E120" s="92"/>
      <c r="F120" s="92"/>
      <c r="G120" s="101"/>
      <c r="H120" s="92"/>
    </row>
    <row r="121" s="47" customFormat="1" ht="16.5" customHeight="1" spans="1:8">
      <c r="A121" s="92"/>
      <c r="B121" s="92"/>
      <c r="C121" s="92"/>
      <c r="D121" s="92"/>
      <c r="E121" s="92"/>
      <c r="F121" s="92"/>
      <c r="G121" s="101"/>
      <c r="H121" s="92"/>
    </row>
    <row r="122" s="47" customFormat="1" ht="16.5" customHeight="1" spans="1:8">
      <c r="A122" s="92"/>
      <c r="B122" s="92"/>
      <c r="C122" s="92"/>
      <c r="D122" s="92"/>
      <c r="E122" s="92"/>
      <c r="F122" s="92"/>
      <c r="G122" s="101"/>
      <c r="H122" s="92"/>
    </row>
    <row r="123" s="47" customFormat="1" ht="16.5" customHeight="1" spans="1:8">
      <c r="A123" s="92"/>
      <c r="B123" s="92"/>
      <c r="C123" s="92"/>
      <c r="D123" s="92"/>
      <c r="E123" s="92"/>
      <c r="F123" s="92"/>
      <c r="G123" s="101"/>
      <c r="H123" s="92"/>
    </row>
    <row r="124" s="47" customFormat="1" ht="16.5" customHeight="1" spans="1:8">
      <c r="A124" s="92"/>
      <c r="B124" s="92"/>
      <c r="C124" s="92"/>
      <c r="D124" s="92"/>
      <c r="E124" s="92"/>
      <c r="F124" s="92"/>
      <c r="G124" s="101"/>
      <c r="H124" s="92"/>
    </row>
    <row r="125" s="47" customFormat="1" ht="16.5" customHeight="1" spans="1:8">
      <c r="A125" s="92"/>
      <c r="B125" s="92"/>
      <c r="C125" s="92"/>
      <c r="D125" s="92"/>
      <c r="E125" s="92"/>
      <c r="F125" s="92"/>
      <c r="G125" s="101"/>
      <c r="H125" s="92"/>
    </row>
    <row r="126" s="47" customFormat="1" ht="16.5" customHeight="1" spans="1:8">
      <c r="A126" s="92"/>
      <c r="B126" s="92"/>
      <c r="C126" s="92"/>
      <c r="D126" s="92"/>
      <c r="E126" s="92"/>
      <c r="F126" s="92"/>
      <c r="G126" s="101"/>
      <c r="H126" s="92"/>
    </row>
    <row r="127" s="47" customFormat="1" ht="16.5" customHeight="1" spans="1:8">
      <c r="A127" s="92"/>
      <c r="B127" s="92"/>
      <c r="C127" s="92"/>
      <c r="D127" s="92"/>
      <c r="E127" s="92"/>
      <c r="F127" s="92"/>
      <c r="G127" s="101"/>
      <c r="H127" s="92"/>
    </row>
    <row r="128" s="47" customFormat="1" ht="16.5" customHeight="1" spans="1:8">
      <c r="A128" s="92"/>
      <c r="B128" s="92"/>
      <c r="C128" s="92"/>
      <c r="D128" s="92"/>
      <c r="E128" s="92"/>
      <c r="F128" s="92"/>
      <c r="G128" s="101"/>
      <c r="H128" s="92"/>
    </row>
    <row r="129" s="47" customFormat="1" ht="16.5" customHeight="1" spans="1:8">
      <c r="A129" s="92"/>
      <c r="B129" s="92"/>
      <c r="C129" s="92"/>
      <c r="D129" s="92"/>
      <c r="E129" s="92"/>
      <c r="F129" s="92"/>
      <c r="G129" s="101"/>
      <c r="H129" s="92"/>
    </row>
    <row r="130" s="47" customFormat="1" ht="16.5" customHeight="1" spans="1:8">
      <c r="A130" s="92"/>
      <c r="B130" s="92"/>
      <c r="C130" s="92"/>
      <c r="D130" s="92"/>
      <c r="E130" s="92"/>
      <c r="F130" s="92"/>
      <c r="G130" s="101"/>
      <c r="H130" s="92"/>
    </row>
    <row r="131" s="47" customFormat="1" ht="16.5" customHeight="1" spans="1:8">
      <c r="A131" s="95" t="s">
        <v>1042</v>
      </c>
      <c r="B131" s="95"/>
      <c r="C131" s="92" t="s">
        <v>1043</v>
      </c>
      <c r="D131" s="92"/>
      <c r="E131" s="92"/>
      <c r="F131" s="92"/>
      <c r="G131" s="101"/>
      <c r="H131" s="92"/>
    </row>
    <row r="132" s="45" customFormat="1"/>
    <row r="133" s="45" customFormat="1"/>
    <row r="134" s="45" customFormat="1"/>
    <row r="135" s="45" customFormat="1"/>
    <row r="136" s="45" customFormat="1"/>
    <row r="137" s="45" customFormat="1"/>
    <row r="138" s="45" customFormat="1"/>
    <row r="139" s="45" customFormat="1"/>
    <row r="140" s="45" customFormat="1"/>
    <row r="141" s="45" customFormat="1"/>
    <row r="142" s="45" customFormat="1"/>
    <row r="143" s="45" customFormat="1"/>
    <row r="144" s="45" customFormat="1"/>
    <row r="145" s="45" customFormat="1"/>
    <row r="146" s="45" customFormat="1"/>
    <row r="147" s="45" customFormat="1"/>
    <row r="148" s="45" customFormat="1"/>
    <row r="149" s="45" customFormat="1"/>
    <row r="150" s="45" customFormat="1"/>
    <row r="151" s="45" customFormat="1"/>
    <row r="152" s="45" customFormat="1"/>
    <row r="153" s="45" customFormat="1"/>
    <row r="154" s="45" customFormat="1"/>
    <row r="155" s="45" customFormat="1"/>
    <row r="156" s="45" customFormat="1"/>
    <row r="157" s="45" customFormat="1"/>
    <row r="158" s="45" customFormat="1"/>
    <row r="159" s="45" customFormat="1"/>
    <row r="160" s="45" customFormat="1"/>
    <row r="161" s="45" customFormat="1"/>
    <row r="162" s="45" customFormat="1"/>
    <row r="163" s="45" customFormat="1"/>
    <row r="164" s="45" customFormat="1"/>
    <row r="165" s="45" customFormat="1"/>
    <row r="166" s="45" customFormat="1"/>
    <row r="167" s="45" customFormat="1"/>
    <row r="168" s="45" customFormat="1"/>
    <row r="169" s="45" customFormat="1"/>
    <row r="170" s="45" customFormat="1"/>
    <row r="171" s="45" customFormat="1"/>
    <row r="172" s="45" customFormat="1"/>
    <row r="173" s="45" customFormat="1"/>
    <row r="174" s="45" customFormat="1"/>
    <row r="175" s="45" customFormat="1"/>
    <row r="176" s="45" customFormat="1"/>
    <row r="177" s="45" customFormat="1"/>
    <row r="178" s="45" customFormat="1"/>
    <row r="179" s="45" customFormat="1"/>
    <row r="180" s="45" customFormat="1"/>
    <row r="181" s="45" customFormat="1"/>
    <row r="182" s="45" customFormat="1"/>
    <row r="183" s="45" customFormat="1"/>
    <row r="184" s="45" customFormat="1"/>
    <row r="185" s="45" customFormat="1"/>
    <row r="186" s="45" customFormat="1"/>
    <row r="187" s="45" customFormat="1"/>
    <row r="188" s="45" customFormat="1"/>
    <row r="189" s="45" customFormat="1"/>
    <row r="190" s="45" customFormat="1"/>
    <row r="191" s="45" customFormat="1"/>
    <row r="192" s="45" customFormat="1"/>
    <row r="193" s="45" customFormat="1"/>
    <row r="194" s="45" customFormat="1"/>
    <row r="195" s="45" customFormat="1"/>
    <row r="196" s="45" customFormat="1"/>
    <row r="197" s="45" customFormat="1"/>
    <row r="198" s="45" customFormat="1"/>
    <row r="199" s="45" customFormat="1"/>
    <row r="200" s="45" customFormat="1"/>
    <row r="201" s="45" customFormat="1"/>
    <row r="202" s="45" customFormat="1"/>
    <row r="203" s="45" customFormat="1"/>
    <row r="204" s="45" customFormat="1"/>
    <row r="205" s="45" customFormat="1"/>
    <row r="206" s="45" customFormat="1"/>
    <row r="207" s="45" customFormat="1"/>
    <row r="208" s="45" customFormat="1"/>
    <row r="209" s="45" customFormat="1"/>
    <row r="210" s="45" customFormat="1"/>
    <row r="211" s="45" customFormat="1"/>
    <row r="212" s="45" customFormat="1"/>
    <row r="213" s="45" customFormat="1"/>
    <row r="214" s="45" customFormat="1"/>
    <row r="215" s="45" customFormat="1"/>
    <row r="216" s="45" customFormat="1"/>
    <row r="217" s="45" customFormat="1"/>
    <row r="218" s="45" customFormat="1"/>
    <row r="219" s="45" customFormat="1"/>
    <row r="220" s="45" customFormat="1"/>
    <row r="221" s="45" customFormat="1"/>
    <row r="222" s="45" customFormat="1"/>
    <row r="223" s="45" customFormat="1"/>
    <row r="224" s="45" customFormat="1"/>
    <row r="225" s="45" customFormat="1"/>
    <row r="226" s="45" customFormat="1"/>
    <row r="227" s="45" customFormat="1"/>
    <row r="228" s="45" customFormat="1"/>
    <row r="229" s="45" customFormat="1"/>
    <row r="230" s="45" customFormat="1"/>
    <row r="231" s="45" customFormat="1"/>
    <row r="232" s="45" customFormat="1"/>
    <row r="233" s="45" customFormat="1"/>
    <row r="234" s="45" customFormat="1"/>
    <row r="235" s="45" customFormat="1"/>
    <row r="236" s="45" customFormat="1"/>
    <row r="237" s="45" customFormat="1"/>
    <row r="238" s="45" customFormat="1"/>
    <row r="239" s="45" customFormat="1"/>
    <row r="240" s="45" customFormat="1"/>
    <row r="241" s="45" customFormat="1"/>
    <row r="242" s="45" customFormat="1"/>
    <row r="243" s="45" customFormat="1"/>
    <row r="244" spans="1:4">
      <c r="A244" s="45"/>
      <c r="B244" s="45"/>
      <c r="C244" s="45"/>
      <c r="D244" s="45"/>
    </row>
    <row r="245" spans="1:4">
      <c r="A245" s="45"/>
      <c r="B245" s="45"/>
      <c r="C245" s="45"/>
      <c r="D245" s="45"/>
    </row>
    <row r="246" spans="1:4">
      <c r="A246" s="45"/>
      <c r="B246" s="45"/>
      <c r="C246" s="45"/>
      <c r="D246" s="45"/>
    </row>
  </sheetData>
  <mergeCells count="27">
    <mergeCell ref="A1:G1"/>
    <mergeCell ref="B4:C4"/>
    <mergeCell ref="A6:A11"/>
    <mergeCell ref="A12:A16"/>
    <mergeCell ref="A17:A20"/>
    <mergeCell ref="A21:A22"/>
    <mergeCell ref="A23:A24"/>
    <mergeCell ref="A26:A40"/>
    <mergeCell ref="A41:A42"/>
    <mergeCell ref="A43:A44"/>
    <mergeCell ref="A45:A62"/>
    <mergeCell ref="A63:A72"/>
    <mergeCell ref="A75:A78"/>
    <mergeCell ref="B51:B52"/>
    <mergeCell ref="B53:B54"/>
    <mergeCell ref="C43:C44"/>
    <mergeCell ref="C45:C46"/>
    <mergeCell ref="C49:C50"/>
    <mergeCell ref="C51:C54"/>
    <mergeCell ref="C55:C56"/>
    <mergeCell ref="C57:C58"/>
    <mergeCell ref="C59:C60"/>
    <mergeCell ref="C63:C64"/>
    <mergeCell ref="C65:C66"/>
    <mergeCell ref="C67:C68"/>
    <mergeCell ref="C71:C72"/>
    <mergeCell ref="H23:H24"/>
  </mergeCells>
  <pageMargins left="0.7" right="0.7" top="0.75" bottom="0.75" header="0.3" footer="0.3"/>
  <pageSetup paperSize="9" scale="33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0576923076923" defaultRowHeight="16.8" outlineLevelCol="7"/>
  <cols>
    <col min="1" max="1" width="30" style="1" customWidth="1"/>
    <col min="2" max="2" width="23.3365384615385" style="1" customWidth="1"/>
    <col min="3" max="3" width="30.6634615384615" style="1" customWidth="1"/>
    <col min="4" max="4" width="8.33653846153846" style="1" customWidth="1"/>
    <col min="5" max="7" width="14" style="2" customWidth="1"/>
    <col min="8" max="8" width="47.2211538461538" style="2" customWidth="1"/>
    <col min="9" max="16384" width="9.10576923076923" style="3"/>
  </cols>
  <sheetData>
    <row r="1" ht="28.8" spans="1:7">
      <c r="A1" s="4" t="s">
        <v>23</v>
      </c>
      <c r="B1" s="4"/>
      <c r="C1" s="4"/>
      <c r="D1" s="4"/>
      <c r="E1" s="4"/>
      <c r="F1" s="4"/>
      <c r="G1" s="4"/>
    </row>
    <row r="2" spans="1:8">
      <c r="A2" s="5"/>
      <c r="B2" s="5"/>
      <c r="C2" s="5"/>
      <c r="D2" s="5"/>
      <c r="E2" s="5"/>
      <c r="F2" s="5"/>
      <c r="G2" s="5"/>
      <c r="H2" s="12"/>
    </row>
    <row r="3" spans="1:8">
      <c r="A3" s="6"/>
      <c r="B3" s="6"/>
      <c r="C3" s="6"/>
      <c r="D3" s="6"/>
      <c r="E3" s="6"/>
      <c r="F3" s="6"/>
      <c r="G3" s="6"/>
      <c r="H3" s="12"/>
    </row>
    <row r="4" ht="20.4" spans="1:8">
      <c r="A4" s="7" t="s">
        <v>34</v>
      </c>
      <c r="B4" s="8" t="s">
        <v>35</v>
      </c>
      <c r="C4" s="9"/>
      <c r="D4" s="7" t="s">
        <v>36</v>
      </c>
      <c r="E4" s="7" t="s">
        <v>37</v>
      </c>
      <c r="F4" s="7" t="s">
        <v>38</v>
      </c>
      <c r="G4" s="7" t="s">
        <v>39</v>
      </c>
      <c r="H4" s="13" t="s">
        <v>40</v>
      </c>
    </row>
    <row r="5" ht="29" spans="1:8">
      <c r="A5" s="10" t="s">
        <v>1044</v>
      </c>
      <c r="B5" s="10" t="s">
        <v>1045</v>
      </c>
      <c r="C5" s="10" t="s">
        <v>1046</v>
      </c>
      <c r="D5" s="10" t="s">
        <v>773</v>
      </c>
      <c r="E5" s="14">
        <v>6000</v>
      </c>
      <c r="F5" s="15">
        <v>1</v>
      </c>
      <c r="G5" s="16">
        <f>E5*F5</f>
        <v>6000</v>
      </c>
      <c r="H5" s="17"/>
    </row>
    <row r="6" spans="1:8">
      <c r="A6" s="10"/>
      <c r="B6" s="10"/>
      <c r="C6" s="10"/>
      <c r="D6" s="10"/>
      <c r="E6" s="14"/>
      <c r="F6" s="15"/>
      <c r="G6" s="16">
        <f>E6*F6</f>
        <v>0</v>
      </c>
      <c r="H6" s="17"/>
    </row>
    <row r="7" spans="1:8">
      <c r="A7" s="10"/>
      <c r="B7" s="10"/>
      <c r="C7" s="10"/>
      <c r="D7" s="10"/>
      <c r="E7" s="14"/>
      <c r="F7" s="15"/>
      <c r="G7" s="16">
        <f t="shared" ref="G7:G80" si="0">E7*F7</f>
        <v>0</v>
      </c>
      <c r="H7" s="17"/>
    </row>
    <row r="8" spans="1:8">
      <c r="A8" s="10"/>
      <c r="B8" s="10"/>
      <c r="C8" s="10"/>
      <c r="D8" s="10"/>
      <c r="E8" s="14"/>
      <c r="F8" s="15"/>
      <c r="G8" s="16">
        <f t="shared" si="0"/>
        <v>0</v>
      </c>
      <c r="H8" s="17"/>
    </row>
    <row r="9" spans="1:8">
      <c r="A9" s="10"/>
      <c r="B9" s="10"/>
      <c r="C9" s="10"/>
      <c r="D9" s="10"/>
      <c r="E9" s="14"/>
      <c r="F9" s="15"/>
      <c r="G9" s="16">
        <f t="shared" si="0"/>
        <v>0</v>
      </c>
      <c r="H9" s="17"/>
    </row>
    <row r="10" spans="1:8">
      <c r="A10" s="10"/>
      <c r="B10" s="10"/>
      <c r="C10" s="10"/>
      <c r="D10" s="10"/>
      <c r="E10" s="14"/>
      <c r="F10" s="15"/>
      <c r="G10" s="16">
        <f t="shared" si="0"/>
        <v>0</v>
      </c>
      <c r="H10" s="17"/>
    </row>
    <row r="11" spans="1:8">
      <c r="A11" s="10"/>
      <c r="B11" s="10"/>
      <c r="C11" s="10"/>
      <c r="D11" s="10"/>
      <c r="E11" s="14"/>
      <c r="F11" s="15"/>
      <c r="G11" s="16">
        <f t="shared" si="0"/>
        <v>0</v>
      </c>
      <c r="H11" s="17"/>
    </row>
    <row r="12" spans="1:8">
      <c r="A12" s="10"/>
      <c r="B12" s="10"/>
      <c r="C12" s="10"/>
      <c r="D12" s="10"/>
      <c r="E12" s="14"/>
      <c r="F12" s="15"/>
      <c r="G12" s="16">
        <f t="shared" si="0"/>
        <v>0</v>
      </c>
      <c r="H12" s="17"/>
    </row>
    <row r="13" spans="1:8">
      <c r="A13" s="10"/>
      <c r="B13" s="10"/>
      <c r="C13" s="10"/>
      <c r="D13" s="10"/>
      <c r="E13" s="14"/>
      <c r="F13" s="15"/>
      <c r="G13" s="16">
        <f t="shared" si="0"/>
        <v>0</v>
      </c>
      <c r="H13" s="17"/>
    </row>
    <row r="14" spans="1:8">
      <c r="A14" s="10"/>
      <c r="B14" s="10"/>
      <c r="C14" s="10"/>
      <c r="D14" s="10"/>
      <c r="E14" s="14"/>
      <c r="F14" s="15"/>
      <c r="G14" s="16">
        <f t="shared" si="0"/>
        <v>0</v>
      </c>
      <c r="H14" s="17"/>
    </row>
    <row r="15" spans="1:8">
      <c r="A15" s="10"/>
      <c r="B15" s="10"/>
      <c r="C15" s="10"/>
      <c r="D15" s="10"/>
      <c r="E15" s="14"/>
      <c r="F15" s="15"/>
      <c r="G15" s="16">
        <f t="shared" si="0"/>
        <v>0</v>
      </c>
      <c r="H15" s="17"/>
    </row>
    <row r="16" spans="1:8">
      <c r="A16" s="10"/>
      <c r="B16" s="10"/>
      <c r="C16" s="10"/>
      <c r="D16" s="10"/>
      <c r="E16" s="14"/>
      <c r="F16" s="15"/>
      <c r="G16" s="16">
        <f t="shared" si="0"/>
        <v>0</v>
      </c>
      <c r="H16" s="17"/>
    </row>
    <row r="17" spans="1:8">
      <c r="A17" s="10"/>
      <c r="B17" s="10"/>
      <c r="C17" s="10"/>
      <c r="D17" s="10"/>
      <c r="E17" s="14"/>
      <c r="F17" s="15"/>
      <c r="G17" s="16">
        <f t="shared" si="0"/>
        <v>0</v>
      </c>
      <c r="H17" s="17"/>
    </row>
    <row r="18" spans="1:8">
      <c r="A18" s="10"/>
      <c r="B18" s="10"/>
      <c r="C18" s="10"/>
      <c r="D18" s="10"/>
      <c r="E18" s="14"/>
      <c r="F18" s="15"/>
      <c r="G18" s="16">
        <f t="shared" si="0"/>
        <v>0</v>
      </c>
      <c r="H18" s="17"/>
    </row>
    <row r="19" spans="1:8">
      <c r="A19" s="10"/>
      <c r="B19" s="10"/>
      <c r="C19" s="10"/>
      <c r="D19" s="10"/>
      <c r="E19" s="14"/>
      <c r="F19" s="15"/>
      <c r="G19" s="16">
        <f t="shared" si="0"/>
        <v>0</v>
      </c>
      <c r="H19" s="17"/>
    </row>
    <row r="20" spans="1:8">
      <c r="A20" s="10"/>
      <c r="B20" s="10"/>
      <c r="C20" s="10"/>
      <c r="D20" s="10"/>
      <c r="E20" s="14"/>
      <c r="F20" s="15"/>
      <c r="G20" s="16">
        <f t="shared" si="0"/>
        <v>0</v>
      </c>
      <c r="H20" s="17"/>
    </row>
    <row r="21" spans="1:8">
      <c r="A21" s="10"/>
      <c r="B21" s="10"/>
      <c r="C21" s="10"/>
      <c r="D21" s="10"/>
      <c r="E21" s="14"/>
      <c r="F21" s="15"/>
      <c r="G21" s="16">
        <f t="shared" si="0"/>
        <v>0</v>
      </c>
      <c r="H21" s="17"/>
    </row>
    <row r="22" spans="1:8">
      <c r="A22" s="10"/>
      <c r="B22" s="10"/>
      <c r="C22" s="10"/>
      <c r="D22" s="10"/>
      <c r="E22" s="14"/>
      <c r="F22" s="15"/>
      <c r="G22" s="16">
        <f t="shared" si="0"/>
        <v>0</v>
      </c>
      <c r="H22" s="17"/>
    </row>
    <row r="23" spans="1:8">
      <c r="A23" s="10"/>
      <c r="B23" s="10"/>
      <c r="C23" s="10"/>
      <c r="D23" s="10"/>
      <c r="E23" s="14"/>
      <c r="F23" s="15"/>
      <c r="G23" s="16">
        <f t="shared" si="0"/>
        <v>0</v>
      </c>
      <c r="H23" s="17"/>
    </row>
    <row r="24" spans="1:8">
      <c r="A24" s="10"/>
      <c r="B24" s="10"/>
      <c r="C24" s="10"/>
      <c r="D24" s="10"/>
      <c r="E24" s="14"/>
      <c r="F24" s="15"/>
      <c r="G24" s="16">
        <f t="shared" si="0"/>
        <v>0</v>
      </c>
      <c r="H24" s="17"/>
    </row>
    <row r="25" spans="1:8">
      <c r="A25" s="10"/>
      <c r="B25" s="10"/>
      <c r="C25" s="10"/>
      <c r="D25" s="10"/>
      <c r="E25" s="14"/>
      <c r="F25" s="15"/>
      <c r="G25" s="16">
        <f t="shared" si="0"/>
        <v>0</v>
      </c>
      <c r="H25" s="17"/>
    </row>
    <row r="26" spans="1:8">
      <c r="A26" s="10"/>
      <c r="B26" s="10"/>
      <c r="C26" s="10"/>
      <c r="D26" s="10"/>
      <c r="E26" s="14"/>
      <c r="F26" s="15"/>
      <c r="G26" s="16">
        <f t="shared" si="0"/>
        <v>0</v>
      </c>
      <c r="H26" s="17"/>
    </row>
    <row r="27" spans="1:8">
      <c r="A27" s="10"/>
      <c r="B27" s="10"/>
      <c r="C27" s="10"/>
      <c r="D27" s="10"/>
      <c r="E27" s="14"/>
      <c r="F27" s="15"/>
      <c r="G27" s="16">
        <f t="shared" si="0"/>
        <v>0</v>
      </c>
      <c r="H27" s="17"/>
    </row>
    <row r="28" spans="1:8">
      <c r="A28" s="10"/>
      <c r="B28" s="10"/>
      <c r="C28" s="10"/>
      <c r="D28" s="10"/>
      <c r="E28" s="14"/>
      <c r="F28" s="15"/>
      <c r="G28" s="16">
        <f t="shared" si="0"/>
        <v>0</v>
      </c>
      <c r="H28" s="17"/>
    </row>
    <row r="29" spans="1:8">
      <c r="A29" s="10"/>
      <c r="B29" s="11"/>
      <c r="C29" s="11"/>
      <c r="D29" s="11"/>
      <c r="E29" s="14"/>
      <c r="F29" s="15"/>
      <c r="G29" s="16">
        <f t="shared" si="0"/>
        <v>0</v>
      </c>
      <c r="H29" s="17"/>
    </row>
    <row r="30" spans="1:8">
      <c r="A30" s="10"/>
      <c r="B30" s="11"/>
      <c r="C30" s="11"/>
      <c r="D30" s="11"/>
      <c r="E30" s="14"/>
      <c r="F30" s="15"/>
      <c r="G30" s="16">
        <f t="shared" si="0"/>
        <v>0</v>
      </c>
      <c r="H30" s="17"/>
    </row>
    <row r="31" spans="1:8">
      <c r="A31" s="10"/>
      <c r="B31" s="10"/>
      <c r="C31" s="10"/>
      <c r="D31" s="10"/>
      <c r="E31" s="14"/>
      <c r="F31" s="15"/>
      <c r="G31" s="16">
        <f t="shared" si="0"/>
        <v>0</v>
      </c>
      <c r="H31" s="17"/>
    </row>
    <row r="32" spans="1:8">
      <c r="A32" s="10"/>
      <c r="B32" s="10"/>
      <c r="C32" s="10"/>
      <c r="D32" s="10"/>
      <c r="E32" s="14"/>
      <c r="F32" s="15"/>
      <c r="G32" s="16">
        <f t="shared" si="0"/>
        <v>0</v>
      </c>
      <c r="H32" s="17"/>
    </row>
    <row r="33" spans="1:8">
      <c r="A33" s="10"/>
      <c r="B33" s="10"/>
      <c r="C33" s="10"/>
      <c r="D33" s="11"/>
      <c r="E33" s="14"/>
      <c r="F33" s="15"/>
      <c r="G33" s="16">
        <f t="shared" si="0"/>
        <v>0</v>
      </c>
      <c r="H33" s="17"/>
    </row>
    <row r="34" spans="1:8">
      <c r="A34" s="10"/>
      <c r="B34" s="10"/>
      <c r="C34" s="10"/>
      <c r="D34" s="11"/>
      <c r="E34" s="14"/>
      <c r="F34" s="15"/>
      <c r="G34" s="16">
        <f t="shared" si="0"/>
        <v>0</v>
      </c>
      <c r="H34" s="17"/>
    </row>
    <row r="35" spans="1:8">
      <c r="A35" s="10"/>
      <c r="B35" s="10"/>
      <c r="C35" s="10"/>
      <c r="D35" s="11"/>
      <c r="E35" s="14"/>
      <c r="F35" s="15"/>
      <c r="G35" s="16">
        <f t="shared" si="0"/>
        <v>0</v>
      </c>
      <c r="H35" s="17"/>
    </row>
    <row r="36" spans="1:8">
      <c r="A36" s="10"/>
      <c r="B36" s="10"/>
      <c r="C36" s="10"/>
      <c r="D36" s="11"/>
      <c r="E36" s="14"/>
      <c r="F36" s="15"/>
      <c r="G36" s="16">
        <f t="shared" si="0"/>
        <v>0</v>
      </c>
      <c r="H36" s="17"/>
    </row>
    <row r="37" ht="15" customHeight="1" spans="1:8">
      <c r="A37" s="10"/>
      <c r="B37" s="10"/>
      <c r="C37" s="10"/>
      <c r="D37" s="11"/>
      <c r="E37" s="14"/>
      <c r="F37" s="15"/>
      <c r="G37" s="16">
        <f t="shared" si="0"/>
        <v>0</v>
      </c>
      <c r="H37" s="17"/>
    </row>
    <row r="38" spans="1:8">
      <c r="A38" s="10"/>
      <c r="B38" s="10"/>
      <c r="C38" s="10"/>
      <c r="D38" s="10"/>
      <c r="E38" s="14"/>
      <c r="F38" s="15"/>
      <c r="G38" s="16">
        <f t="shared" si="0"/>
        <v>0</v>
      </c>
      <c r="H38" s="17"/>
    </row>
    <row r="39" spans="1:8">
      <c r="A39" s="10"/>
      <c r="B39" s="10"/>
      <c r="C39" s="10"/>
      <c r="D39" s="10"/>
      <c r="E39" s="14"/>
      <c r="F39" s="15"/>
      <c r="G39" s="16">
        <f t="shared" si="0"/>
        <v>0</v>
      </c>
      <c r="H39" s="18"/>
    </row>
    <row r="40" spans="1:8">
      <c r="A40" s="10"/>
      <c r="B40" s="10"/>
      <c r="C40" s="10"/>
      <c r="D40" s="10"/>
      <c r="E40" s="14"/>
      <c r="F40" s="15"/>
      <c r="G40" s="16">
        <f t="shared" si="0"/>
        <v>0</v>
      </c>
      <c r="H40" s="18"/>
    </row>
    <row r="41" spans="1:8">
      <c r="A41" s="10"/>
      <c r="B41" s="10"/>
      <c r="C41" s="10"/>
      <c r="D41" s="10"/>
      <c r="E41" s="14"/>
      <c r="F41" s="15"/>
      <c r="G41" s="16">
        <f t="shared" si="0"/>
        <v>0</v>
      </c>
      <c r="H41" s="17"/>
    </row>
    <row r="42" spans="1:8">
      <c r="A42" s="10"/>
      <c r="B42" s="10"/>
      <c r="C42" s="10"/>
      <c r="D42" s="10"/>
      <c r="E42" s="14"/>
      <c r="F42" s="15"/>
      <c r="G42" s="16">
        <f t="shared" si="0"/>
        <v>0</v>
      </c>
      <c r="H42" s="17"/>
    </row>
    <row r="43" spans="1:8">
      <c r="A43" s="10"/>
      <c r="B43" s="10"/>
      <c r="C43" s="10"/>
      <c r="D43" s="10"/>
      <c r="E43" s="14"/>
      <c r="F43" s="15"/>
      <c r="G43" s="16">
        <f t="shared" si="0"/>
        <v>0</v>
      </c>
      <c r="H43" s="17"/>
    </row>
    <row r="44" spans="1:8">
      <c r="A44" s="10"/>
      <c r="B44" s="10"/>
      <c r="C44" s="10"/>
      <c r="D44" s="10"/>
      <c r="E44" s="14"/>
      <c r="F44" s="15"/>
      <c r="G44" s="16">
        <f t="shared" si="0"/>
        <v>0</v>
      </c>
      <c r="H44" s="17"/>
    </row>
    <row r="45" spans="1:8">
      <c r="A45" s="10"/>
      <c r="B45" s="10"/>
      <c r="C45" s="10"/>
      <c r="D45" s="10"/>
      <c r="E45" s="14"/>
      <c r="F45" s="15"/>
      <c r="G45" s="16">
        <f t="shared" si="0"/>
        <v>0</v>
      </c>
      <c r="H45" s="17"/>
    </row>
    <row r="46" spans="1:8">
      <c r="A46" s="10"/>
      <c r="B46" s="11"/>
      <c r="C46" s="11"/>
      <c r="D46" s="11"/>
      <c r="E46" s="14"/>
      <c r="F46" s="15"/>
      <c r="G46" s="16">
        <f t="shared" si="0"/>
        <v>0</v>
      </c>
      <c r="H46" s="17"/>
    </row>
    <row r="47" spans="1:8">
      <c r="A47" s="10"/>
      <c r="B47" s="11"/>
      <c r="C47" s="11"/>
      <c r="D47" s="11"/>
      <c r="E47" s="14"/>
      <c r="F47" s="15"/>
      <c r="G47" s="16">
        <f t="shared" si="0"/>
        <v>0</v>
      </c>
      <c r="H47" s="17"/>
    </row>
    <row r="48" spans="1:8">
      <c r="A48" s="10"/>
      <c r="B48" s="10"/>
      <c r="C48" s="10"/>
      <c r="D48" s="10"/>
      <c r="E48" s="14"/>
      <c r="F48" s="15"/>
      <c r="G48" s="16">
        <f t="shared" si="0"/>
        <v>0</v>
      </c>
      <c r="H48" s="17"/>
    </row>
    <row r="49" spans="1:8">
      <c r="A49" s="10"/>
      <c r="B49" s="10"/>
      <c r="C49" s="10"/>
      <c r="D49" s="10"/>
      <c r="E49" s="14"/>
      <c r="F49" s="15"/>
      <c r="G49" s="16">
        <f t="shared" si="0"/>
        <v>0</v>
      </c>
      <c r="H49" s="17"/>
    </row>
    <row r="50" spans="1:8">
      <c r="A50" s="10"/>
      <c r="B50" s="10"/>
      <c r="C50" s="10"/>
      <c r="D50" s="11"/>
      <c r="E50" s="14"/>
      <c r="F50" s="15"/>
      <c r="G50" s="16">
        <f t="shared" si="0"/>
        <v>0</v>
      </c>
      <c r="H50" s="17"/>
    </row>
    <row r="51" spans="1:8">
      <c r="A51" s="10"/>
      <c r="B51" s="10"/>
      <c r="C51" s="10"/>
      <c r="D51" s="11"/>
      <c r="E51" s="14"/>
      <c r="F51" s="15"/>
      <c r="G51" s="16">
        <f t="shared" si="0"/>
        <v>0</v>
      </c>
      <c r="H51" s="17"/>
    </row>
    <row r="52" spans="1:8">
      <c r="A52" s="10"/>
      <c r="B52" s="10"/>
      <c r="C52" s="10"/>
      <c r="D52" s="11"/>
      <c r="E52" s="14"/>
      <c r="F52" s="15"/>
      <c r="G52" s="16">
        <f t="shared" si="0"/>
        <v>0</v>
      </c>
      <c r="H52" s="17"/>
    </row>
    <row r="53" spans="1:8">
      <c r="A53" s="10"/>
      <c r="B53" s="10"/>
      <c r="C53" s="10"/>
      <c r="D53" s="11"/>
      <c r="E53" s="14"/>
      <c r="F53" s="15"/>
      <c r="G53" s="16">
        <f t="shared" si="0"/>
        <v>0</v>
      </c>
      <c r="H53" s="17"/>
    </row>
    <row r="54" ht="15" customHeight="1" spans="1:8">
      <c r="A54" s="10"/>
      <c r="B54" s="10"/>
      <c r="C54" s="10"/>
      <c r="D54" s="11"/>
      <c r="E54" s="14"/>
      <c r="F54" s="15"/>
      <c r="G54" s="16">
        <f t="shared" si="0"/>
        <v>0</v>
      </c>
      <c r="H54" s="17"/>
    </row>
    <row r="55" spans="1:8">
      <c r="A55" s="10"/>
      <c r="B55" s="10"/>
      <c r="C55" s="10"/>
      <c r="D55" s="10"/>
      <c r="E55" s="14"/>
      <c r="F55" s="15"/>
      <c r="G55" s="16">
        <f t="shared" si="0"/>
        <v>0</v>
      </c>
      <c r="H55" s="17"/>
    </row>
    <row r="56" spans="1:8">
      <c r="A56" s="10"/>
      <c r="B56" s="10"/>
      <c r="C56" s="10"/>
      <c r="D56" s="10"/>
      <c r="E56" s="14"/>
      <c r="F56" s="15"/>
      <c r="G56" s="16">
        <f t="shared" si="0"/>
        <v>0</v>
      </c>
      <c r="H56" s="18"/>
    </row>
    <row r="57" spans="1:8">
      <c r="A57" s="10"/>
      <c r="B57" s="10"/>
      <c r="C57" s="10"/>
      <c r="D57" s="10"/>
      <c r="E57" s="14"/>
      <c r="F57" s="15"/>
      <c r="G57" s="16">
        <f t="shared" si="0"/>
        <v>0</v>
      </c>
      <c r="H57" s="18"/>
    </row>
    <row r="58" spans="1:8">
      <c r="A58" s="10"/>
      <c r="B58" s="10"/>
      <c r="C58" s="10"/>
      <c r="D58" s="10"/>
      <c r="E58" s="14"/>
      <c r="F58" s="15"/>
      <c r="G58" s="16">
        <f t="shared" si="0"/>
        <v>0</v>
      </c>
      <c r="H58" s="17"/>
    </row>
    <row r="59" spans="1:8">
      <c r="A59" s="10"/>
      <c r="B59" s="10"/>
      <c r="C59" s="10"/>
      <c r="D59" s="10"/>
      <c r="E59" s="14"/>
      <c r="F59" s="15"/>
      <c r="G59" s="16">
        <f t="shared" si="0"/>
        <v>0</v>
      </c>
      <c r="H59" s="17"/>
    </row>
    <row r="60" spans="1:8">
      <c r="A60" s="10"/>
      <c r="B60" s="10"/>
      <c r="C60" s="10"/>
      <c r="D60" s="10"/>
      <c r="E60" s="14"/>
      <c r="F60" s="15"/>
      <c r="G60" s="16">
        <f t="shared" si="0"/>
        <v>0</v>
      </c>
      <c r="H60" s="17"/>
    </row>
    <row r="61" spans="1:8">
      <c r="A61" s="10"/>
      <c r="B61" s="10"/>
      <c r="C61" s="10"/>
      <c r="D61" s="10"/>
      <c r="E61" s="14"/>
      <c r="F61" s="15"/>
      <c r="G61" s="16">
        <f t="shared" si="0"/>
        <v>0</v>
      </c>
      <c r="H61" s="17"/>
    </row>
    <row r="62" spans="1:8">
      <c r="A62" s="10"/>
      <c r="B62" s="10"/>
      <c r="C62" s="10"/>
      <c r="D62" s="10"/>
      <c r="E62" s="14"/>
      <c r="F62" s="15"/>
      <c r="G62" s="16">
        <f t="shared" si="0"/>
        <v>0</v>
      </c>
      <c r="H62" s="17"/>
    </row>
    <row r="63" spans="1:8">
      <c r="A63" s="10"/>
      <c r="B63" s="10"/>
      <c r="C63" s="10"/>
      <c r="D63" s="10"/>
      <c r="E63" s="14"/>
      <c r="F63" s="15"/>
      <c r="G63" s="16">
        <f t="shared" si="0"/>
        <v>0</v>
      </c>
      <c r="H63" s="17"/>
    </row>
    <row r="64" spans="1:8">
      <c r="A64" s="10"/>
      <c r="B64" s="10"/>
      <c r="C64" s="10"/>
      <c r="D64" s="10"/>
      <c r="E64" s="14"/>
      <c r="F64" s="15"/>
      <c r="G64" s="16">
        <f t="shared" si="0"/>
        <v>0</v>
      </c>
      <c r="H64" s="17"/>
    </row>
    <row r="65" spans="1:8">
      <c r="A65" s="10"/>
      <c r="B65" s="10"/>
      <c r="C65" s="10"/>
      <c r="D65" s="10"/>
      <c r="E65" s="14"/>
      <c r="F65" s="15"/>
      <c r="G65" s="16">
        <f t="shared" si="0"/>
        <v>0</v>
      </c>
      <c r="H65" s="17"/>
    </row>
    <row r="66" spans="1:8">
      <c r="A66" s="10"/>
      <c r="B66" s="10"/>
      <c r="C66" s="10"/>
      <c r="D66" s="10"/>
      <c r="E66" s="14"/>
      <c r="F66" s="15"/>
      <c r="G66" s="16">
        <f t="shared" si="0"/>
        <v>0</v>
      </c>
      <c r="H66" s="17"/>
    </row>
    <row r="67" spans="1:8">
      <c r="A67" s="10"/>
      <c r="B67" s="10"/>
      <c r="C67" s="10"/>
      <c r="D67" s="10"/>
      <c r="E67" s="14"/>
      <c r="F67" s="15"/>
      <c r="G67" s="16">
        <f t="shared" si="0"/>
        <v>0</v>
      </c>
      <c r="H67" s="17"/>
    </row>
    <row r="68" spans="1:8">
      <c r="A68" s="10"/>
      <c r="B68" s="10"/>
      <c r="C68" s="10"/>
      <c r="D68" s="10"/>
      <c r="E68" s="14"/>
      <c r="F68" s="15"/>
      <c r="G68" s="16">
        <f t="shared" si="0"/>
        <v>0</v>
      </c>
      <c r="H68" s="17"/>
    </row>
    <row r="69" spans="1:8">
      <c r="A69" s="10"/>
      <c r="B69" s="10"/>
      <c r="C69" s="10"/>
      <c r="D69" s="10"/>
      <c r="E69" s="14"/>
      <c r="F69" s="15"/>
      <c r="G69" s="16">
        <f t="shared" si="0"/>
        <v>0</v>
      </c>
      <c r="H69" s="17"/>
    </row>
    <row r="70" spans="1:8">
      <c r="A70" s="10"/>
      <c r="B70" s="10"/>
      <c r="C70" s="10"/>
      <c r="D70" s="10"/>
      <c r="E70" s="14"/>
      <c r="F70" s="15"/>
      <c r="G70" s="16">
        <f t="shared" si="0"/>
        <v>0</v>
      </c>
      <c r="H70" s="17"/>
    </row>
    <row r="71" spans="1:8">
      <c r="A71" s="10"/>
      <c r="B71" s="10"/>
      <c r="C71" s="10"/>
      <c r="D71" s="10"/>
      <c r="E71" s="14"/>
      <c r="F71" s="15"/>
      <c r="G71" s="16">
        <f t="shared" si="0"/>
        <v>0</v>
      </c>
      <c r="H71" s="17"/>
    </row>
    <row r="72" spans="1:8">
      <c r="A72" s="10"/>
      <c r="B72" s="10"/>
      <c r="C72" s="10"/>
      <c r="D72" s="10"/>
      <c r="E72" s="14"/>
      <c r="F72" s="15"/>
      <c r="G72" s="16">
        <f t="shared" si="0"/>
        <v>0</v>
      </c>
      <c r="H72" s="17"/>
    </row>
    <row r="73" spans="1:8">
      <c r="A73" s="10"/>
      <c r="B73" s="10"/>
      <c r="C73" s="10"/>
      <c r="D73" s="10"/>
      <c r="E73" s="14"/>
      <c r="F73" s="15"/>
      <c r="G73" s="16">
        <f t="shared" si="0"/>
        <v>0</v>
      </c>
      <c r="H73" s="17"/>
    </row>
    <row r="74" spans="1:8">
      <c r="A74" s="10"/>
      <c r="B74" s="10"/>
      <c r="C74" s="10"/>
      <c r="D74" s="10"/>
      <c r="E74" s="14"/>
      <c r="F74" s="15"/>
      <c r="G74" s="16">
        <f t="shared" si="0"/>
        <v>0</v>
      </c>
      <c r="H74" s="17"/>
    </row>
    <row r="75" spans="1:8">
      <c r="A75" s="10"/>
      <c r="B75" s="10"/>
      <c r="C75" s="10"/>
      <c r="D75" s="10"/>
      <c r="E75" s="14"/>
      <c r="F75" s="15"/>
      <c r="G75" s="16">
        <f t="shared" si="0"/>
        <v>0</v>
      </c>
      <c r="H75" s="17"/>
    </row>
    <row r="76" spans="1:8">
      <c r="A76" s="10"/>
      <c r="B76" s="10"/>
      <c r="C76" s="10"/>
      <c r="D76" s="10"/>
      <c r="E76" s="14"/>
      <c r="F76" s="15"/>
      <c r="G76" s="16">
        <f t="shared" si="0"/>
        <v>0</v>
      </c>
      <c r="H76" s="17"/>
    </row>
    <row r="77" spans="1:8">
      <c r="A77" s="10"/>
      <c r="B77" s="10"/>
      <c r="C77" s="10"/>
      <c r="D77" s="10"/>
      <c r="E77" s="14"/>
      <c r="F77" s="15"/>
      <c r="G77" s="16">
        <f t="shared" si="0"/>
        <v>0</v>
      </c>
      <c r="H77" s="17"/>
    </row>
    <row r="78" spans="1:8">
      <c r="A78" s="10"/>
      <c r="B78" s="10"/>
      <c r="C78" s="10"/>
      <c r="D78" s="10"/>
      <c r="E78" s="14"/>
      <c r="F78" s="15"/>
      <c r="G78" s="16">
        <f t="shared" si="0"/>
        <v>0</v>
      </c>
      <c r="H78" s="17"/>
    </row>
    <row r="79" spans="1:8">
      <c r="A79" s="10"/>
      <c r="B79" s="11"/>
      <c r="C79" s="11"/>
      <c r="D79" s="10"/>
      <c r="E79" s="14"/>
      <c r="F79" s="15"/>
      <c r="G79" s="16">
        <f t="shared" si="0"/>
        <v>0</v>
      </c>
      <c r="H79" s="17"/>
    </row>
    <row r="80" spans="1:8">
      <c r="A80" s="10"/>
      <c r="B80" s="11"/>
      <c r="C80" s="11"/>
      <c r="D80" s="10"/>
      <c r="E80" s="14"/>
      <c r="F80" s="15"/>
      <c r="G80" s="16">
        <f t="shared" si="0"/>
        <v>0</v>
      </c>
      <c r="H80" s="17"/>
    </row>
    <row r="81" spans="1:8">
      <c r="A81" s="10"/>
      <c r="B81" s="11"/>
      <c r="C81" s="11"/>
      <c r="D81" s="10"/>
      <c r="E81" s="14"/>
      <c r="F81" s="15"/>
      <c r="G81" s="16">
        <f t="shared" ref="G81:G101" si="1">E81*F81</f>
        <v>0</v>
      </c>
      <c r="H81" s="17"/>
    </row>
    <row r="82" spans="1:8">
      <c r="A82" s="10"/>
      <c r="B82" s="11"/>
      <c r="C82" s="11"/>
      <c r="D82" s="10"/>
      <c r="E82" s="14"/>
      <c r="F82" s="15"/>
      <c r="G82" s="16">
        <f t="shared" si="1"/>
        <v>0</v>
      </c>
      <c r="H82" s="17"/>
    </row>
    <row r="83" spans="1:8">
      <c r="A83" s="10"/>
      <c r="B83" s="11"/>
      <c r="C83" s="11"/>
      <c r="D83" s="10"/>
      <c r="E83" s="14"/>
      <c r="F83" s="15"/>
      <c r="G83" s="16">
        <f t="shared" si="1"/>
        <v>0</v>
      </c>
      <c r="H83" s="17"/>
    </row>
    <row r="84" spans="1:8">
      <c r="A84" s="10"/>
      <c r="B84" s="11"/>
      <c r="C84" s="11"/>
      <c r="D84" s="10"/>
      <c r="E84" s="14"/>
      <c r="F84" s="15"/>
      <c r="G84" s="16">
        <f t="shared" si="1"/>
        <v>0</v>
      </c>
      <c r="H84" s="17"/>
    </row>
    <row r="85" spans="1:8">
      <c r="A85" s="10"/>
      <c r="B85" s="11"/>
      <c r="C85" s="11"/>
      <c r="D85" s="10"/>
      <c r="E85" s="14"/>
      <c r="F85" s="15"/>
      <c r="G85" s="16">
        <f t="shared" si="1"/>
        <v>0</v>
      </c>
      <c r="H85" s="17"/>
    </row>
    <row r="86" spans="1:8">
      <c r="A86" s="10"/>
      <c r="B86" s="11"/>
      <c r="C86" s="11"/>
      <c r="D86" s="10"/>
      <c r="E86" s="14"/>
      <c r="F86" s="15"/>
      <c r="G86" s="16">
        <f t="shared" si="1"/>
        <v>0</v>
      </c>
      <c r="H86" s="17"/>
    </row>
    <row r="87" spans="1:8">
      <c r="A87" s="10"/>
      <c r="B87" s="11"/>
      <c r="C87" s="11"/>
      <c r="D87" s="19"/>
      <c r="E87" s="14"/>
      <c r="F87" s="15"/>
      <c r="G87" s="16">
        <f t="shared" si="1"/>
        <v>0</v>
      </c>
      <c r="H87" s="17"/>
    </row>
    <row r="88" spans="1:8">
      <c r="A88" s="20"/>
      <c r="B88" s="21"/>
      <c r="C88" s="21"/>
      <c r="D88" s="22"/>
      <c r="E88" s="14"/>
      <c r="F88" s="15"/>
      <c r="G88" s="16">
        <f t="shared" si="1"/>
        <v>0</v>
      </c>
      <c r="H88" s="35"/>
    </row>
    <row r="89" spans="1:8">
      <c r="A89" s="20"/>
      <c r="B89" s="21"/>
      <c r="C89" s="23"/>
      <c r="D89" s="22"/>
      <c r="E89" s="14"/>
      <c r="F89" s="15"/>
      <c r="G89" s="16">
        <f t="shared" si="1"/>
        <v>0</v>
      </c>
      <c r="H89" s="35"/>
    </row>
    <row r="90" spans="1:8">
      <c r="A90" s="20"/>
      <c r="B90" s="21"/>
      <c r="C90" s="23"/>
      <c r="D90" s="22"/>
      <c r="E90" s="14"/>
      <c r="F90" s="15"/>
      <c r="G90" s="16">
        <f t="shared" si="1"/>
        <v>0</v>
      </c>
      <c r="H90" s="17"/>
    </row>
    <row r="91" spans="1:8">
      <c r="A91" s="10"/>
      <c r="B91" s="11"/>
      <c r="C91" s="11"/>
      <c r="D91" s="10"/>
      <c r="E91" s="14"/>
      <c r="F91" s="15"/>
      <c r="G91" s="16">
        <f t="shared" ref="G91:G95" si="2">E91*F91</f>
        <v>0</v>
      </c>
      <c r="H91" s="17"/>
    </row>
    <row r="92" spans="1:8">
      <c r="A92" s="10"/>
      <c r="B92" s="11"/>
      <c r="C92" s="11"/>
      <c r="D92" s="19"/>
      <c r="E92" s="14"/>
      <c r="F92" s="15"/>
      <c r="G92" s="16">
        <f t="shared" si="2"/>
        <v>0</v>
      </c>
      <c r="H92" s="17"/>
    </row>
    <row r="93" spans="1:8">
      <c r="A93" s="20"/>
      <c r="B93" s="21"/>
      <c r="C93" s="21"/>
      <c r="D93" s="22"/>
      <c r="E93" s="14"/>
      <c r="F93" s="15"/>
      <c r="G93" s="16">
        <f t="shared" si="2"/>
        <v>0</v>
      </c>
      <c r="H93" s="35"/>
    </row>
    <row r="94" spans="1:8">
      <c r="A94" s="20"/>
      <c r="B94" s="21"/>
      <c r="C94" s="23"/>
      <c r="D94" s="22"/>
      <c r="E94" s="14"/>
      <c r="F94" s="15"/>
      <c r="G94" s="16">
        <f t="shared" si="2"/>
        <v>0</v>
      </c>
      <c r="H94" s="35"/>
    </row>
    <row r="95" spans="1:8">
      <c r="A95" s="20"/>
      <c r="B95" s="21"/>
      <c r="C95" s="23"/>
      <c r="D95" s="22"/>
      <c r="E95" s="14"/>
      <c r="F95" s="15"/>
      <c r="G95" s="16">
        <f t="shared" si="2"/>
        <v>0</v>
      </c>
      <c r="H95" s="17"/>
    </row>
    <row r="96" spans="1:8">
      <c r="A96" s="10"/>
      <c r="B96" s="11"/>
      <c r="C96" s="11"/>
      <c r="D96" s="10"/>
      <c r="E96" s="14"/>
      <c r="F96" s="15"/>
      <c r="G96" s="16">
        <f t="shared" si="1"/>
        <v>0</v>
      </c>
      <c r="H96" s="17"/>
    </row>
    <row r="97" spans="1:8">
      <c r="A97" s="10"/>
      <c r="B97" s="11"/>
      <c r="C97" s="11"/>
      <c r="D97" s="19"/>
      <c r="E97" s="14"/>
      <c r="F97" s="15"/>
      <c r="G97" s="16">
        <f t="shared" si="1"/>
        <v>0</v>
      </c>
      <c r="H97" s="17"/>
    </row>
    <row r="98" spans="1:8">
      <c r="A98" s="20"/>
      <c r="B98" s="21"/>
      <c r="C98" s="21"/>
      <c r="D98" s="22"/>
      <c r="E98" s="14"/>
      <c r="F98" s="15"/>
      <c r="G98" s="16">
        <f t="shared" si="1"/>
        <v>0</v>
      </c>
      <c r="H98" s="35"/>
    </row>
    <row r="99" spans="1:8">
      <c r="A99" s="20"/>
      <c r="B99" s="21"/>
      <c r="C99" s="23"/>
      <c r="D99" s="22"/>
      <c r="E99" s="14"/>
      <c r="F99" s="15"/>
      <c r="G99" s="16">
        <f t="shared" si="1"/>
        <v>0</v>
      </c>
      <c r="H99" s="35"/>
    </row>
    <row r="100" spans="1:8">
      <c r="A100" s="20"/>
      <c r="B100" s="21"/>
      <c r="C100" s="23"/>
      <c r="D100" s="22"/>
      <c r="E100" s="14"/>
      <c r="F100" s="15"/>
      <c r="G100" s="16">
        <f t="shared" si="1"/>
        <v>0</v>
      </c>
      <c r="H100" s="17"/>
    </row>
    <row r="101" spans="1:8">
      <c r="A101" s="20"/>
      <c r="B101" s="21"/>
      <c r="C101" s="23"/>
      <c r="D101" s="22"/>
      <c r="E101" s="14"/>
      <c r="F101" s="15"/>
      <c r="G101" s="16">
        <f t="shared" si="1"/>
        <v>0</v>
      </c>
      <c r="H101" s="17"/>
    </row>
    <row r="102" ht="17.55" spans="1:8">
      <c r="A102" s="20"/>
      <c r="B102" s="21"/>
      <c r="C102" s="23"/>
      <c r="D102" s="22"/>
      <c r="E102" s="14"/>
      <c r="F102" s="15"/>
      <c r="G102" s="16">
        <f t="shared" ref="G102" si="3">E102*F102</f>
        <v>0</v>
      </c>
      <c r="H102" s="17"/>
    </row>
    <row r="103" ht="21.9" spans="1:8">
      <c r="A103" s="24" t="s">
        <v>39</v>
      </c>
      <c r="B103" s="25"/>
      <c r="C103" s="25"/>
      <c r="D103" s="25"/>
      <c r="E103" s="36"/>
      <c r="F103" s="36"/>
      <c r="G103" s="37">
        <f>SUM(G5:G102)</f>
        <v>6000</v>
      </c>
      <c r="H103" s="38"/>
    </row>
    <row r="104" ht="17.55" spans="1:8">
      <c r="A104" s="26"/>
      <c r="B104" s="27"/>
      <c r="C104" s="28"/>
      <c r="D104" s="29"/>
      <c r="E104" s="29"/>
      <c r="F104" s="39"/>
      <c r="G104" s="40"/>
      <c r="H104" s="32"/>
    </row>
    <row r="105" spans="1:8">
      <c r="A105" s="26"/>
      <c r="B105" s="27"/>
      <c r="C105" s="28"/>
      <c r="D105" s="29"/>
      <c r="E105" s="29"/>
      <c r="F105" s="39"/>
      <c r="G105" s="40"/>
      <c r="H105" s="32"/>
    </row>
    <row r="106" spans="1:8">
      <c r="A106" s="26"/>
      <c r="B106" s="27"/>
      <c r="C106" s="28"/>
      <c r="D106" s="29"/>
      <c r="E106" s="29"/>
      <c r="F106" s="39"/>
      <c r="G106" s="40"/>
      <c r="H106" s="32"/>
    </row>
    <row r="107" spans="1:8">
      <c r="A107" s="26"/>
      <c r="B107" s="27"/>
      <c r="C107" s="28"/>
      <c r="D107" s="29"/>
      <c r="E107" s="29"/>
      <c r="F107" s="39"/>
      <c r="G107" s="40"/>
      <c r="H107" s="32"/>
    </row>
    <row r="108" spans="1:8">
      <c r="A108" s="27"/>
      <c r="B108" s="27"/>
      <c r="C108" s="28"/>
      <c r="D108" s="29"/>
      <c r="E108" s="29"/>
      <c r="F108" s="39"/>
      <c r="G108" s="40"/>
      <c r="H108" s="32"/>
    </row>
    <row r="109" spans="1:8">
      <c r="A109" s="27"/>
      <c r="B109" s="27"/>
      <c r="C109" s="28"/>
      <c r="D109" s="29"/>
      <c r="E109" s="29"/>
      <c r="F109" s="39"/>
      <c r="G109" s="40"/>
      <c r="H109" s="32"/>
    </row>
    <row r="110" spans="1:8">
      <c r="A110" s="27"/>
      <c r="B110" s="27"/>
      <c r="C110" s="28"/>
      <c r="D110" s="29"/>
      <c r="E110" s="29"/>
      <c r="F110" s="39"/>
      <c r="G110" s="40"/>
      <c r="H110" s="32"/>
    </row>
    <row r="111" spans="1:8">
      <c r="A111" s="27"/>
      <c r="B111" s="27"/>
      <c r="C111" s="28"/>
      <c r="D111" s="29"/>
      <c r="E111" s="29"/>
      <c r="F111" s="39"/>
      <c r="G111" s="40"/>
      <c r="H111" s="32"/>
    </row>
    <row r="112" spans="1:8">
      <c r="A112" s="27"/>
      <c r="B112" s="27"/>
      <c r="C112" s="28"/>
      <c r="D112" s="29"/>
      <c r="E112" s="29"/>
      <c r="F112" s="39"/>
      <c r="G112" s="40"/>
      <c r="H112" s="32"/>
    </row>
    <row r="113" spans="1:8">
      <c r="A113" s="30"/>
      <c r="B113" s="30"/>
      <c r="C113" s="30"/>
      <c r="D113" s="30"/>
      <c r="E113" s="30"/>
      <c r="F113" s="30"/>
      <c r="G113" s="40"/>
      <c r="H113" s="32"/>
    </row>
    <row r="114" spans="1:8">
      <c r="A114" s="31"/>
      <c r="B114" s="32"/>
      <c r="C114" s="32"/>
      <c r="D114" s="32"/>
      <c r="E114" s="32"/>
      <c r="F114" s="32"/>
      <c r="G114" s="40"/>
      <c r="H114" s="32"/>
    </row>
    <row r="115" spans="1:8">
      <c r="A115" s="32"/>
      <c r="B115" s="32"/>
      <c r="C115" s="32"/>
      <c r="D115" s="32"/>
      <c r="E115" s="32"/>
      <c r="F115" s="32"/>
      <c r="G115" s="40"/>
      <c r="H115" s="32"/>
    </row>
    <row r="116" spans="1:8">
      <c r="A116" s="32"/>
      <c r="B116" s="32"/>
      <c r="C116" s="32"/>
      <c r="D116" s="32"/>
      <c r="E116" s="32"/>
      <c r="F116" s="32"/>
      <c r="G116" s="40"/>
      <c r="H116" s="32"/>
    </row>
    <row r="117" spans="1:8">
      <c r="A117" s="32"/>
      <c r="B117" s="32"/>
      <c r="C117" s="32"/>
      <c r="D117" s="32"/>
      <c r="E117" s="32"/>
      <c r="F117" s="32"/>
      <c r="G117" s="40"/>
      <c r="H117" s="32"/>
    </row>
    <row r="118" spans="1:8">
      <c r="A118" s="32"/>
      <c r="B118" s="32"/>
      <c r="C118" s="32"/>
      <c r="D118" s="32"/>
      <c r="E118" s="32"/>
      <c r="F118" s="32"/>
      <c r="G118" s="40"/>
      <c r="H118" s="32"/>
    </row>
    <row r="119" spans="1:8">
      <c r="A119" s="32"/>
      <c r="B119" s="32"/>
      <c r="C119" s="32"/>
      <c r="D119" s="32"/>
      <c r="E119" s="32"/>
      <c r="F119" s="32"/>
      <c r="G119" s="40"/>
      <c r="H119" s="32"/>
    </row>
    <row r="120" spans="1:8">
      <c r="A120" s="32"/>
      <c r="B120" s="32"/>
      <c r="C120" s="32"/>
      <c r="D120" s="32"/>
      <c r="E120" s="32"/>
      <c r="F120" s="32"/>
      <c r="G120" s="40"/>
      <c r="H120" s="32"/>
    </row>
    <row r="121" spans="1:8">
      <c r="A121" s="32"/>
      <c r="B121" s="32"/>
      <c r="C121" s="32"/>
      <c r="D121" s="32"/>
      <c r="E121" s="32"/>
      <c r="F121" s="32"/>
      <c r="G121" s="40"/>
      <c r="H121" s="32"/>
    </row>
    <row r="122" spans="1:8">
      <c r="A122" s="32"/>
      <c r="B122" s="32"/>
      <c r="C122" s="32"/>
      <c r="D122" s="32"/>
      <c r="E122" s="32"/>
      <c r="F122" s="32"/>
      <c r="G122" s="40"/>
      <c r="H122" s="32"/>
    </row>
    <row r="123" spans="1:8">
      <c r="A123" s="32"/>
      <c r="B123" s="32"/>
      <c r="C123" s="32"/>
      <c r="D123" s="32"/>
      <c r="E123" s="32"/>
      <c r="F123" s="32"/>
      <c r="G123" s="40"/>
      <c r="H123" s="32"/>
    </row>
    <row r="124" spans="1:8">
      <c r="A124" s="32"/>
      <c r="B124" s="32"/>
      <c r="C124" s="32"/>
      <c r="D124" s="32"/>
      <c r="E124" s="32"/>
      <c r="F124" s="32"/>
      <c r="G124" s="40"/>
      <c r="H124" s="32"/>
    </row>
    <row r="125" spans="1:8">
      <c r="A125" s="33"/>
      <c r="B125" s="32"/>
      <c r="C125" s="34"/>
      <c r="D125" s="32"/>
      <c r="E125" s="32"/>
      <c r="F125" s="32"/>
      <c r="G125" s="40"/>
      <c r="H125" s="32"/>
    </row>
    <row r="126" spans="1:8">
      <c r="A126" s="32"/>
      <c r="B126" s="32"/>
      <c r="C126" s="32"/>
      <c r="D126" s="32"/>
      <c r="E126" s="32"/>
      <c r="F126" s="32"/>
      <c r="G126" s="40"/>
      <c r="H126" s="32"/>
    </row>
    <row r="127" spans="1:8">
      <c r="A127" s="31"/>
      <c r="B127" s="32"/>
      <c r="C127" s="32"/>
      <c r="D127" s="32"/>
      <c r="E127" s="32"/>
      <c r="F127" s="32"/>
      <c r="G127" s="40"/>
      <c r="H127" s="32"/>
    </row>
    <row r="128" spans="1:8">
      <c r="A128" s="32"/>
      <c r="B128" s="32"/>
      <c r="C128" s="32"/>
      <c r="D128" s="32"/>
      <c r="E128" s="32"/>
      <c r="F128" s="32"/>
      <c r="G128" s="40"/>
      <c r="H128" s="32"/>
    </row>
    <row r="129" spans="1:8">
      <c r="A129" s="32"/>
      <c r="B129" s="32"/>
      <c r="C129" s="32"/>
      <c r="D129" s="32"/>
      <c r="E129" s="32"/>
      <c r="F129" s="32"/>
      <c r="G129" s="40"/>
      <c r="H129" s="32"/>
    </row>
    <row r="130" spans="1:8">
      <c r="A130" s="32"/>
      <c r="B130" s="32"/>
      <c r="C130" s="32"/>
      <c r="D130" s="32"/>
      <c r="E130" s="32"/>
      <c r="F130" s="32"/>
      <c r="G130" s="40"/>
      <c r="H130" s="32"/>
    </row>
    <row r="131" spans="1:8">
      <c r="A131" s="32"/>
      <c r="B131" s="32"/>
      <c r="C131" s="32"/>
      <c r="D131" s="32"/>
      <c r="E131" s="32"/>
      <c r="F131" s="32"/>
      <c r="G131" s="40"/>
      <c r="H131" s="32"/>
    </row>
    <row r="132" spans="1:8">
      <c r="A132" s="32"/>
      <c r="B132" s="32"/>
      <c r="C132" s="32"/>
      <c r="D132" s="32"/>
      <c r="E132" s="32"/>
      <c r="F132" s="32"/>
      <c r="G132" s="40"/>
      <c r="H132" s="32"/>
    </row>
    <row r="133" spans="1:8">
      <c r="A133" s="32"/>
      <c r="B133" s="32"/>
      <c r="C133" s="32"/>
      <c r="D133" s="32"/>
      <c r="E133" s="32"/>
      <c r="F133" s="32"/>
      <c r="G133" s="40"/>
      <c r="H133" s="32"/>
    </row>
    <row r="134" spans="1:8">
      <c r="A134" s="32"/>
      <c r="B134" s="32"/>
      <c r="C134" s="32"/>
      <c r="D134" s="32"/>
      <c r="E134" s="32"/>
      <c r="F134" s="32"/>
      <c r="G134" s="40"/>
      <c r="H134" s="32"/>
    </row>
    <row r="135" spans="1:8">
      <c r="A135" s="32"/>
      <c r="B135" s="32"/>
      <c r="C135" s="32"/>
      <c r="D135" s="32"/>
      <c r="E135" s="32"/>
      <c r="F135" s="32"/>
      <c r="G135" s="40"/>
      <c r="H135" s="32"/>
    </row>
    <row r="136" spans="1:8">
      <c r="A136" s="32"/>
      <c r="B136" s="32"/>
      <c r="C136" s="32"/>
      <c r="D136" s="32"/>
      <c r="E136" s="32"/>
      <c r="F136" s="32"/>
      <c r="G136" s="40"/>
      <c r="H136" s="32"/>
    </row>
    <row r="137" spans="1:8">
      <c r="A137" s="32"/>
      <c r="B137" s="32"/>
      <c r="C137" s="32"/>
      <c r="D137" s="32"/>
      <c r="E137" s="32"/>
      <c r="F137" s="32"/>
      <c r="G137" s="40"/>
      <c r="H137" s="32"/>
    </row>
    <row r="138" spans="1:8">
      <c r="A138" s="41"/>
      <c r="B138" s="41"/>
      <c r="C138" s="32"/>
      <c r="D138" s="32"/>
      <c r="E138" s="32"/>
      <c r="F138" s="32"/>
      <c r="G138" s="40"/>
      <c r="H138" s="32"/>
    </row>
    <row r="139" spans="1:8">
      <c r="A139" s="32"/>
      <c r="B139" s="32"/>
      <c r="C139" s="32"/>
      <c r="D139" s="32"/>
      <c r="E139" s="32"/>
      <c r="F139" s="32"/>
      <c r="G139" s="40"/>
      <c r="H139" s="32"/>
    </row>
    <row r="140" spans="1:8">
      <c r="A140" s="42"/>
      <c r="B140" s="32"/>
      <c r="C140" s="32"/>
      <c r="D140" s="32"/>
      <c r="E140" s="32"/>
      <c r="F140" s="32"/>
      <c r="G140" s="40"/>
      <c r="H140" s="32"/>
    </row>
    <row r="141" spans="1:8">
      <c r="A141" s="32"/>
      <c r="B141" s="32"/>
      <c r="C141" s="32"/>
      <c r="D141" s="32"/>
      <c r="E141" s="32"/>
      <c r="F141" s="32"/>
      <c r="G141" s="40"/>
      <c r="H141" s="32"/>
    </row>
    <row r="142" spans="1:8">
      <c r="A142" s="32"/>
      <c r="B142" s="32"/>
      <c r="C142" s="32"/>
      <c r="D142" s="32"/>
      <c r="E142" s="32"/>
      <c r="F142" s="32"/>
      <c r="G142" s="40"/>
      <c r="H142" s="32"/>
    </row>
    <row r="143" spans="1:8">
      <c r="A143" s="32"/>
      <c r="B143" s="32"/>
      <c r="C143" s="32"/>
      <c r="D143" s="32"/>
      <c r="E143" s="32"/>
      <c r="F143" s="32"/>
      <c r="G143" s="40"/>
      <c r="H143" s="32"/>
    </row>
    <row r="144" spans="1:8">
      <c r="A144" s="32"/>
      <c r="B144" s="32"/>
      <c r="C144" s="32"/>
      <c r="D144" s="32"/>
      <c r="E144" s="32"/>
      <c r="F144" s="32"/>
      <c r="G144" s="40"/>
      <c r="H144" s="32"/>
    </row>
    <row r="145" spans="1:8">
      <c r="A145" s="32"/>
      <c r="B145" s="32"/>
      <c r="C145" s="32"/>
      <c r="D145" s="32"/>
      <c r="E145" s="32"/>
      <c r="F145" s="32"/>
      <c r="G145" s="40"/>
      <c r="H145" s="32"/>
    </row>
    <row r="146" spans="1:8">
      <c r="A146" s="32"/>
      <c r="B146" s="32"/>
      <c r="C146" s="32"/>
      <c r="D146" s="32"/>
      <c r="E146" s="32"/>
      <c r="F146" s="32"/>
      <c r="G146" s="40"/>
      <c r="H146" s="32"/>
    </row>
    <row r="147" spans="1:8">
      <c r="A147" s="32"/>
      <c r="B147" s="32"/>
      <c r="C147" s="32"/>
      <c r="D147" s="32"/>
      <c r="E147" s="32"/>
      <c r="F147" s="32"/>
      <c r="G147" s="40"/>
      <c r="H147" s="32"/>
    </row>
    <row r="148" spans="1:8">
      <c r="A148" s="32"/>
      <c r="B148" s="32"/>
      <c r="C148" s="32"/>
      <c r="D148" s="32"/>
      <c r="E148" s="32"/>
      <c r="F148" s="32"/>
      <c r="G148" s="40"/>
      <c r="H148" s="32"/>
    </row>
    <row r="149" spans="1:8">
      <c r="A149" s="32"/>
      <c r="B149" s="32"/>
      <c r="C149" s="32"/>
      <c r="D149" s="32"/>
      <c r="E149" s="32"/>
      <c r="F149" s="32"/>
      <c r="G149" s="40"/>
      <c r="H149" s="32"/>
    </row>
    <row r="150" spans="1:8">
      <c r="A150" s="32"/>
      <c r="B150" s="32"/>
      <c r="C150" s="32"/>
      <c r="D150" s="32"/>
      <c r="E150" s="32"/>
      <c r="F150" s="32"/>
      <c r="G150" s="40"/>
      <c r="H150" s="32"/>
    </row>
    <row r="151" spans="1:8">
      <c r="A151" s="32"/>
      <c r="B151" s="32"/>
      <c r="C151" s="32"/>
      <c r="D151" s="32"/>
      <c r="E151" s="32"/>
      <c r="F151" s="32"/>
      <c r="G151" s="40"/>
      <c r="H151" s="32"/>
    </row>
    <row r="152" spans="1:8">
      <c r="A152" s="32"/>
      <c r="B152" s="32"/>
      <c r="C152" s="32"/>
      <c r="D152" s="32"/>
      <c r="E152" s="32"/>
      <c r="F152" s="32"/>
      <c r="G152" s="40"/>
      <c r="H152" s="32"/>
    </row>
    <row r="153" spans="1:8">
      <c r="A153" s="32"/>
      <c r="B153" s="32"/>
      <c r="C153" s="32"/>
      <c r="D153" s="32"/>
      <c r="E153" s="32"/>
      <c r="F153" s="32"/>
      <c r="G153" s="40"/>
      <c r="H153" s="32"/>
    </row>
    <row r="154" spans="1:8">
      <c r="A154" s="32"/>
      <c r="B154" s="32"/>
      <c r="C154" s="32"/>
      <c r="D154" s="32"/>
      <c r="E154" s="32"/>
      <c r="F154" s="32"/>
      <c r="G154" s="40"/>
      <c r="H154" s="32"/>
    </row>
    <row r="155" spans="1:8">
      <c r="A155" s="41"/>
      <c r="B155" s="41"/>
      <c r="C155" s="32"/>
      <c r="D155" s="32"/>
      <c r="E155" s="32"/>
      <c r="F155" s="32"/>
      <c r="G155" s="40"/>
      <c r="H155" s="3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</sheetData>
  <sheetProtection password="CC71" sheet="1" selectLockedCells="1" formatCells="0" formatColumns="0" formatRows="0" insertRows="0" insertColumns="0" deleteColumns="0" deleteRows="0" objects="1" scenarios="1"/>
  <mergeCells count="4">
    <mergeCell ref="A1:G1"/>
    <mergeCell ref="B4:C4"/>
    <mergeCell ref="H39:H40"/>
    <mergeCell ref="H56:H57"/>
  </mergeCells>
  <pageMargins left="0.7" right="0.7" top="0.75" bottom="0.75" header="0.3" footer="0.3"/>
  <pageSetup paperSize="9" scale="48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邬某人</cp:lastModifiedBy>
  <dcterms:created xsi:type="dcterms:W3CDTF">2006-09-14T03:21:00Z</dcterms:created>
  <cp:lastPrinted>2021-12-17T21:04:00Z</cp:lastPrinted>
  <dcterms:modified xsi:type="dcterms:W3CDTF">2022-05-23T10:55:36Z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F966B8E09C834128BCDB4FEB4277C6E2</vt:lpwstr>
  </property>
  <property fmtid="{D5CDD505-2E9C-101B-9397-08002B2CF9AE}" pid="3" name="KSOProductBuildVer">
    <vt:lpwstr>2052-3.9.4.6398</vt:lpwstr>
  </property>
</Properties>
</file>