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57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H15" i="5" l="1"/>
  <c r="H14" i="5"/>
  <c r="H13" i="5"/>
  <c r="H12" i="5"/>
  <c r="H16" i="5" s="1"/>
  <c r="H11" i="5"/>
  <c r="B6" i="5"/>
  <c r="B5" i="5"/>
  <c r="H18" i="5" l="1"/>
  <c r="C6" i="5" s="1"/>
  <c r="C5" i="5"/>
  <c r="C7" i="5" s="1"/>
  <c r="H20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<sst xmlns="http://schemas.openxmlformats.org/spreadsheetml/2006/main" count="43" uniqueCount="39">
  <si>
    <t>信莱诺-医学幻灯制作项目报价单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</si>
  <si>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</si>
  <si>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</si>
  <si>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</si>
  <si>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</si>
  <si>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</si>
  <si>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</si>
  <si>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</si>
  <si>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</si>
  <si>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</si>
  <si>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</si>
  <si>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</si>
  <si>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</si>
  <si>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</si>
  <si>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</si>
  <si>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</si>
  <si>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医学幻灯：等离子在鼻炎及鼻窦炎相关应用（30-40P）</t>
  </si>
  <si>
    <t>1-1</t>
  </si>
  <si>
    <t>幻灯框架整理</t>
  </si>
  <si>
    <t>根据已有标题提供幻灯思路及框架搭建</t>
  </si>
  <si>
    <t>套</t>
  </si>
  <si>
    <t>1-2</t>
  </si>
  <si>
    <t>全国会幻灯(new work)</t>
  </si>
  <si>
    <t>幻灯撰写，包括医学编辑及适量文献检索</t>
  </si>
  <si>
    <t>页</t>
  </si>
  <si>
    <t>此项按照实际页数进行结算</t>
  </si>
  <si>
    <t>1-3</t>
  </si>
  <si>
    <t>主题词检索(new work)</t>
  </si>
  <si>
    <t>根据主题词对相关文献进行检索、阅读、汇总</t>
  </si>
  <si>
    <t>1-4</t>
  </si>
  <si>
    <t>幻灯美化</t>
  </si>
  <si>
    <t>包括页面排版、图标重绘、字体设计等</t>
  </si>
  <si>
    <t>1-5</t>
  </si>
  <si>
    <t>医学编辑</t>
  </si>
  <si>
    <t>幻灯修改及审核</t>
  </si>
  <si>
    <t>小时</t>
  </si>
  <si>
    <t>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</si>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</sst>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3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0" borderId="0">
      <alignment vertical="top"/>
    </xf>
    <xf numFmtId="178" fontId="22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22" fillId="0" borderId="0"/>
    <xf numFmtId="43" fontId="13" fillId="0" borderId="0" applyFont="0" applyFill="0" applyBorder="0" applyAlignment="0" applyProtection="0"/>
    <xf numFmtId="0" fontId="14" fillId="0" borderId="0">
      <alignment vertical="center"/>
    </xf>
    <xf numFmtId="0" fontId="11" fillId="0" borderId="0">
      <alignment vertical="top"/>
    </xf>
    <xf numFmtId="0" fontId="15" fillId="0" borderId="0"/>
    <xf numFmtId="0" fontId="1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/>
    <xf numFmtId="0" fontId="11" fillId="0" borderId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1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top"/>
    </xf>
    <xf numFmtId="0" fontId="11" fillId="0" borderId="0"/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6" fillId="0" borderId="0">
      <alignment vertical="top"/>
    </xf>
  </cellStyleXfs>
  <cellXfs count="5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2" applyFont="1" applyBorder="1" applyAlignment="1"/>
    <xf numFmtId="43" fontId="1" fillId="0" borderId="0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9" fontId="7" fillId="4" borderId="2" xfId="0" applyNumberFormat="1" applyFont="1" applyFill="1" applyBorder="1" applyAlignment="1">
      <alignment horizontal="center" vertical="center" wrapText="1"/>
    </xf>
    <xf numFmtId="179" fontId="4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 applyAlignment="1"/>
    <xf numFmtId="49" fontId="1" fillId="0" borderId="2" xfId="4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left" vertical="center"/>
    </xf>
    <xf numFmtId="0" fontId="1" fillId="0" borderId="2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center"/>
    </xf>
    <xf numFmtId="0" fontId="1" fillId="0" borderId="2" xfId="4" applyFont="1" applyFill="1" applyBorder="1" applyAlignment="1">
      <alignment horizontal="center" vertical="center"/>
    </xf>
    <xf numFmtId="179" fontId="1" fillId="0" borderId="2" xfId="4" applyNumberFormat="1" applyFont="1" applyFill="1" applyBorder="1" applyAlignment="1">
      <alignment horizontal="center" vertical="center"/>
    </xf>
    <xf numFmtId="180" fontId="1" fillId="0" borderId="2" xfId="4" applyNumberFormat="1" applyFont="1" applyFill="1" applyBorder="1" applyAlignment="1"/>
    <xf numFmtId="0" fontId="1" fillId="0" borderId="2" xfId="4" applyFont="1" applyFill="1" applyBorder="1" applyAlignment="1">
      <alignment horizontal="left" vertical="center" wrapText="1"/>
    </xf>
    <xf numFmtId="181" fontId="6" fillId="0" borderId="2" xfId="4" applyNumberFormat="1" applyFont="1" applyBorder="1" applyAlignment="1"/>
    <xf numFmtId="181" fontId="6" fillId="0" borderId="2" xfId="0" applyNumberFormat="1" applyFont="1" applyBorder="1" applyAlignment="1"/>
    <xf numFmtId="182" fontId="10" fillId="0" borderId="4" xfId="0" applyNumberFormat="1" applyFont="1" applyFill="1" applyBorder="1" applyAlignment="1"/>
    <xf numFmtId="0" fontId="2" fillId="0" borderId="0" xfId="0" applyFont="1" applyAlignment="1">
      <alignment horizontal="center"/>
    </xf>
    <xf numFmtId="0" fontId="6" fillId="0" borderId="2" xfId="4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9">
    <cellStyle name="0,0_x000d__x000a_NA_x000d__x000a_" xfId="8"/>
    <cellStyle name="Comma 2" xfId="5"/>
    <cellStyle name="Comma 2 2" xfId="15"/>
    <cellStyle name="Normal 2" xfId="12"/>
    <cellStyle name="Normal 3" xfId="13"/>
    <cellStyle name="Normal_Event Logistic Service RFQ Template_v3" xfId="9"/>
    <cellStyle name="標準_Meeting Request（1125 价）" xfId="16"/>
    <cellStyle name="差_20131026　杭州無錫2日間見積もり(0929)" xfId="17"/>
    <cellStyle name="差_Meeting Request（1125 价）" xfId="3"/>
    <cellStyle name="常规" xfId="0" builtinId="0"/>
    <cellStyle name="常规 2" xfId="18"/>
    <cellStyle name="常规 2 2 4" xfId="1"/>
    <cellStyle name="常规 2 5" xfId="7"/>
    <cellStyle name="常规 3" xfId="19"/>
    <cellStyle name="常规 3 2" xfId="11"/>
    <cellStyle name="常规 3 2 2" xfId="6"/>
    <cellStyle name="常规 3 3" xfId="20"/>
    <cellStyle name="常规 3 3 2" xfId="21"/>
    <cellStyle name="常规 3 4" xfId="22"/>
    <cellStyle name="常规 4" xfId="23"/>
    <cellStyle name="常规 5" xfId="24"/>
    <cellStyle name="常规 6" xfId="4"/>
    <cellStyle name="好_20131026　杭州無錫2日間見積もり(0929)" xfId="25"/>
    <cellStyle name="好_Meeting Request（1125 价）" xfId="10"/>
    <cellStyle name="千位分隔" xfId="2" builtinId="3"/>
    <cellStyle name="千位分隔 2" xfId="26"/>
    <cellStyle name="千位分隔 2 2" xfId="27"/>
    <cellStyle name="千位分隔 3" xfId="14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"/>
  <sheetViews>
    <sheetView showGridLines="0" tabSelected="1" topLeftCell="A5" workbookViewId="0">
      <selection activeCell="G13" sqref="G13"/>
    </sheetView>
  </sheetViews>
  <sheetFormatPr defaultColWidth="9" defaultRowHeight="17.25"/>
  <cols>
    <col min="1" max="1" width="9.75" style="1" customWidth="1"/>
    <col min="2" max="2" width="33.75" style="2" customWidth="1"/>
    <col min="3" max="3" width="41.125" style="3" customWidth="1"/>
    <col min="4" max="4" width="8.375" style="4" customWidth="1"/>
    <col min="5" max="5" width="5.875" style="4" customWidth="1"/>
    <col min="6" max="6" width="6.25" style="4" customWidth="1"/>
    <col min="7" max="7" width="6.375" style="4" customWidth="1"/>
    <col min="8" max="8" width="12.5" style="5" customWidth="1"/>
    <col min="9" max="16384" width="9" style="2"/>
  </cols>
  <sheetData>
    <row r="2" spans="1:9" ht="22.5">
      <c r="A2" s="51" t="s">
        <v>0</v>
      </c>
      <c r="B2" s="51"/>
      <c r="C2" s="51"/>
      <c r="D2" s="6"/>
      <c r="E2" s="7"/>
      <c r="G2" s="2"/>
    </row>
    <row r="3" spans="1:9" ht="34.5">
      <c r="A3" s="8"/>
      <c r="B3" s="9" t="s">
        <v>1</v>
      </c>
      <c r="C3" s="10" t="s">
        <v>2</v>
      </c>
      <c r="G3" s="2"/>
    </row>
    <row r="4" spans="1:9" ht="18">
      <c r="A4" s="11" t="s">
        <v>3</v>
      </c>
      <c r="B4" s="12" t="s">
        <v>4</v>
      </c>
      <c r="C4" s="13" t="s">
        <v>5</v>
      </c>
      <c r="D4" s="14"/>
      <c r="E4" s="15"/>
      <c r="F4" s="16"/>
      <c r="G4" s="2"/>
    </row>
    <row r="5" spans="1:9" ht="34.5">
      <c r="A5" s="17">
        <v>1</v>
      </c>
      <c r="B5" s="18" t="str">
        <f>B10</f>
        <v>医学幻灯：等离子在鼻炎及鼻窦炎相关应用（30-40P）</v>
      </c>
      <c r="C5" s="19">
        <f>H16</f>
        <v>26150</v>
      </c>
      <c r="D5" s="20"/>
      <c r="G5" s="2"/>
    </row>
    <row r="6" spans="1:9">
      <c r="A6" s="17" t="s">
        <v>6</v>
      </c>
      <c r="B6" s="18" t="str">
        <f>B17</f>
        <v>税 Tax</v>
      </c>
      <c r="C6" s="19">
        <f>H18</f>
        <v>1569</v>
      </c>
      <c r="D6" s="14"/>
      <c r="E6" s="15"/>
      <c r="F6" s="15"/>
      <c r="G6" s="2"/>
    </row>
    <row r="7" spans="1:9" ht="18">
      <c r="A7" s="21"/>
      <c r="B7" s="22" t="s">
        <v>7</v>
      </c>
      <c r="C7" s="23">
        <f>SUM(C5:C6)</f>
        <v>27719</v>
      </c>
      <c r="D7" s="14"/>
      <c r="E7" s="15"/>
      <c r="F7" s="15"/>
      <c r="G7" s="2"/>
    </row>
    <row r="8" spans="1:9" ht="45" customHeight="1">
      <c r="A8" s="24"/>
      <c r="B8" s="25" t="s">
        <v>8</v>
      </c>
      <c r="C8" s="26"/>
      <c r="D8" s="14"/>
      <c r="E8" s="15"/>
      <c r="F8" s="15"/>
      <c r="G8" s="2"/>
      <c r="H8" s="27"/>
    </row>
    <row r="9" spans="1:9" ht="30">
      <c r="A9" s="28" t="s">
        <v>9</v>
      </c>
      <c r="B9" s="29" t="s">
        <v>10</v>
      </c>
      <c r="C9" s="29"/>
      <c r="D9" s="30" t="s">
        <v>11</v>
      </c>
      <c r="E9" s="30" t="s">
        <v>12</v>
      </c>
      <c r="F9" s="31" t="s">
        <v>13</v>
      </c>
      <c r="G9" s="31" t="s">
        <v>14</v>
      </c>
      <c r="H9" s="32" t="s">
        <v>15</v>
      </c>
    </row>
    <row r="10" spans="1:9" ht="18">
      <c r="A10" s="33">
        <v>1</v>
      </c>
      <c r="B10" s="34" t="s">
        <v>16</v>
      </c>
      <c r="C10" s="35"/>
      <c r="D10" s="36"/>
      <c r="E10" s="37"/>
      <c r="F10" s="38"/>
      <c r="G10" s="38"/>
      <c r="H10" s="39"/>
    </row>
    <row r="11" spans="1:9">
      <c r="A11" s="40" t="s">
        <v>17</v>
      </c>
      <c r="B11" s="41" t="s">
        <v>18</v>
      </c>
      <c r="C11" s="42" t="s">
        <v>19</v>
      </c>
      <c r="D11" s="43" t="s">
        <v>20</v>
      </c>
      <c r="E11" s="44">
        <v>1</v>
      </c>
      <c r="F11" s="45">
        <v>1</v>
      </c>
      <c r="G11" s="45">
        <v>4000</v>
      </c>
      <c r="H11" s="46">
        <f>F11*E11*G11</f>
        <v>4000</v>
      </c>
    </row>
    <row r="12" spans="1:9">
      <c r="A12" s="40" t="s">
        <v>21</v>
      </c>
      <c r="B12" s="41" t="s">
        <v>22</v>
      </c>
      <c r="C12" s="42" t="s">
        <v>23</v>
      </c>
      <c r="D12" s="43" t="s">
        <v>24</v>
      </c>
      <c r="E12" s="44">
        <v>1</v>
      </c>
      <c r="F12" s="45">
        <v>40</v>
      </c>
      <c r="G12" s="45">
        <v>400</v>
      </c>
      <c r="H12" s="46">
        <f>F12*E12*G12</f>
        <v>16000</v>
      </c>
      <c r="I12" s="2" t="s">
        <v>25</v>
      </c>
    </row>
    <row r="13" spans="1:9">
      <c r="A13" s="40" t="s">
        <v>26</v>
      </c>
      <c r="B13" s="47" t="s">
        <v>27</v>
      </c>
      <c r="C13" s="42" t="s">
        <v>28</v>
      </c>
      <c r="D13" s="43" t="s">
        <v>24</v>
      </c>
      <c r="E13" s="44">
        <v>1</v>
      </c>
      <c r="F13" s="45">
        <v>3</v>
      </c>
      <c r="G13" s="45">
        <v>50</v>
      </c>
      <c r="H13" s="46">
        <f>E13*F13*G13</f>
        <v>150</v>
      </c>
    </row>
    <row r="14" spans="1:9">
      <c r="A14" s="40" t="s">
        <v>29</v>
      </c>
      <c r="B14" s="47" t="s">
        <v>30</v>
      </c>
      <c r="C14" s="42" t="s">
        <v>31</v>
      </c>
      <c r="D14" s="43" t="s">
        <v>24</v>
      </c>
      <c r="E14" s="44">
        <v>1</v>
      </c>
      <c r="F14" s="45">
        <v>40</v>
      </c>
      <c r="G14" s="45">
        <v>50</v>
      </c>
      <c r="H14" s="46">
        <f>E14*F14*G14</f>
        <v>2000</v>
      </c>
      <c r="I14" s="2" t="s">
        <v>25</v>
      </c>
    </row>
    <row r="15" spans="1:9">
      <c r="A15" s="40" t="s">
        <v>32</v>
      </c>
      <c r="B15" s="47" t="s">
        <v>33</v>
      </c>
      <c r="C15" s="42" t="s">
        <v>34</v>
      </c>
      <c r="D15" s="43" t="s">
        <v>35</v>
      </c>
      <c r="E15" s="44">
        <v>1</v>
      </c>
      <c r="F15" s="45">
        <v>8</v>
      </c>
      <c r="G15" s="45">
        <v>500</v>
      </c>
      <c r="H15" s="46">
        <f>E15*F15*G15</f>
        <v>4000</v>
      </c>
    </row>
    <row r="16" spans="1:9" ht="18">
      <c r="A16" s="52" t="s">
        <v>36</v>
      </c>
      <c r="B16" s="52"/>
      <c r="C16" s="52"/>
      <c r="D16" s="52"/>
      <c r="E16" s="52"/>
      <c r="F16" s="52"/>
      <c r="G16" s="52"/>
      <c r="H16" s="48">
        <f>SUM(H11:H15)</f>
        <v>26150</v>
      </c>
    </row>
    <row r="17" spans="1:8" ht="18">
      <c r="A17" s="33">
        <v>2</v>
      </c>
      <c r="B17" s="34" t="s">
        <v>37</v>
      </c>
      <c r="C17" s="35">
        <v>0.06</v>
      </c>
      <c r="D17" s="36"/>
      <c r="E17" s="37"/>
      <c r="F17" s="38"/>
      <c r="G17" s="38"/>
      <c r="H17" s="39"/>
    </row>
    <row r="18" spans="1:8" ht="18">
      <c r="A18" s="53" t="s">
        <v>36</v>
      </c>
      <c r="B18" s="53"/>
      <c r="C18" s="53"/>
      <c r="D18" s="54"/>
      <c r="E18" s="53"/>
      <c r="F18" s="53"/>
      <c r="G18" s="53"/>
      <c r="H18" s="49">
        <f>H16*C17</f>
        <v>1569</v>
      </c>
    </row>
    <row r="19" spans="1:8">
      <c r="A19" s="55"/>
      <c r="B19" s="55"/>
      <c r="C19" s="55"/>
      <c r="D19" s="55"/>
      <c r="E19" s="55"/>
      <c r="F19" s="55"/>
      <c r="G19" s="55"/>
      <c r="H19" s="55"/>
    </row>
    <row r="20" spans="1:8" ht="18">
      <c r="A20" s="56" t="s">
        <v>38</v>
      </c>
      <c r="B20" s="56"/>
      <c r="C20" s="56"/>
      <c r="D20" s="56"/>
      <c r="E20" s="56"/>
      <c r="F20" s="56"/>
      <c r="G20" s="56"/>
      <c r="H20" s="50">
        <f>H16+H18</f>
        <v>27719</v>
      </c>
    </row>
  </sheetData>
  <mergeCells count="5">
    <mergeCell ref="A2:C2"/>
    <mergeCell ref="A16:G16"/>
    <mergeCell ref="A18:G18"/>
    <mergeCell ref="A19:H19"/>
    <mergeCell ref="A20:G20"/>
  </mergeCells>
  <phoneticPr fontId="20" type="noConversion"/>
  <pageMargins left="0.7" right="0.7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2024-03-08T05:01:30Z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A416089E082B42CC97DAB0F893E56227_13</vt:lpwstr>
  </property>
  <property fmtid="{D5CDD505-2E9C-101B-9397-08002B2CF9AE}" pid="10" name="KSOProductBuildVer">
    <vt:lpwstr>2052-11.1.0.14309</vt:lpwstr>
  </property>
</Properties>
</file>