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xiaoy1\Desktop\直播MDT\项目\A进行时\county\民营医院\中国非公立医疗机构协会\"/>
    </mc:Choice>
  </mc:AlternateContent>
  <xr:revisionPtr revIDLastSave="0" documentId="13_ncr:1_{AFE99425-A273-4487-A283-5409CE4A94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线上会议" sheetId="16" r:id="rId1"/>
  </sheets>
  <definedNames>
    <definedName name="_xlnm.Print_Area" localSheetId="0">线上会议!$A$1:$I$65</definedName>
  </definedNames>
  <calcPr calcId="181029"/>
</workbook>
</file>

<file path=xl/calcChain.xml><?xml version="1.0" encoding="utf-8"?>
<calcChain xmlns="http://schemas.openxmlformats.org/spreadsheetml/2006/main">
  <c r="E62" i="16" l="1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35" i="16" l="1"/>
  <c r="H32" i="16"/>
  <c r="H33" i="16"/>
  <c r="H34" i="16"/>
  <c r="H30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7" i="16"/>
  <c r="H8" i="16"/>
  <c r="H25" i="16" l="1"/>
  <c r="H27" i="16"/>
  <c r="H28" i="16"/>
  <c r="H26" i="16"/>
  <c r="H22" i="16" l="1"/>
  <c r="H23" i="16"/>
  <c r="H24" i="16"/>
  <c r="H29" i="16"/>
  <c r="H31" i="16"/>
  <c r="H59" i="16"/>
  <c r="H60" i="16"/>
  <c r="H5" i="16"/>
  <c r="H4" i="16"/>
  <c r="H6" i="16" l="1"/>
  <c r="B61" i="16" l="1"/>
  <c r="E63" i="16" s="1"/>
  <c r="E64" i="16" l="1"/>
</calcChain>
</file>

<file path=xl/sharedStrings.xml><?xml version="1.0" encoding="utf-8"?>
<sst xmlns="http://schemas.openxmlformats.org/spreadsheetml/2006/main" count="195" uniqueCount="118">
  <si>
    <r>
      <rPr>
        <b/>
        <sz val="11"/>
        <rFont val="宋体"/>
        <family val="3"/>
        <charset val="134"/>
      </rPr>
      <t>说明</t>
    </r>
    <r>
      <rPr>
        <b/>
        <sz val="11"/>
        <rFont val="Arial"/>
        <family val="2"/>
      </rPr>
      <t xml:space="preserve"> </t>
    </r>
  </si>
  <si>
    <t>单位</t>
  </si>
  <si>
    <t>数量</t>
  </si>
  <si>
    <t>场次</t>
  </si>
  <si>
    <t>价格</t>
  </si>
  <si>
    <t>备注</t>
    <phoneticPr fontId="16" type="noConversion"/>
  </si>
  <si>
    <t>单价</t>
    <phoneticPr fontId="16" type="noConversion"/>
  </si>
  <si>
    <t>税费</t>
    <phoneticPr fontId="16" type="noConversion"/>
  </si>
  <si>
    <t>小计</t>
    <phoneticPr fontId="16" type="noConversion"/>
  </si>
  <si>
    <t>笔记本电脑租赁</t>
  </si>
  <si>
    <t>个/场</t>
  </si>
  <si>
    <t>场</t>
  </si>
  <si>
    <t>内容制作</t>
    <phoneticPr fontId="16" type="noConversion"/>
  </si>
  <si>
    <t>衍生设计</t>
  </si>
  <si>
    <t>衍生设计针对已有设计的修改 包括背景板 展架 胸卡 台卡</t>
  </si>
  <si>
    <t>物料</t>
  </si>
  <si>
    <t>易拉宝</t>
  </si>
  <si>
    <t>易拉宝W1200*H2000mm 高精度写真 PP相纸覆哑膜</t>
  </si>
  <si>
    <t xml:space="preserve">桌卡 (A4 三折) </t>
  </si>
  <si>
    <t>邀请函  (展开大小 A4  210*297MM) 4色250g铜版纸快印</t>
  </si>
  <si>
    <t>会场费用</t>
  </si>
  <si>
    <t>场租</t>
  </si>
  <si>
    <t>交通费</t>
  </si>
  <si>
    <t>地面交通-同城</t>
  </si>
  <si>
    <t>餐费</t>
  </si>
  <si>
    <t>线下城市会-餐费</t>
  </si>
  <si>
    <t>餐饮</t>
  </si>
  <si>
    <t>人员费用</t>
    <phoneticPr fontId="16" type="noConversion"/>
  </si>
  <si>
    <t>现场执行-当地住宿费用</t>
  </si>
  <si>
    <t>现场执行-当地餐饮费</t>
  </si>
  <si>
    <t>现场执行-当地交通费用</t>
  </si>
  <si>
    <t>线上直播技术人员（3+年技术经验 单场1-4小时）</t>
  </si>
  <si>
    <t>客服人员</t>
  </si>
  <si>
    <t>线上直播客服人员 （含会前客户项目沟通，现场流程管理，以及会后报告整理 单场1-4小时）</t>
  </si>
  <si>
    <t>线上直播</t>
    <phoneticPr fontId="16" type="noConversion"/>
  </si>
  <si>
    <t>直播播点：100人以内观看 单场1-4小时</t>
  </si>
  <si>
    <t>100人以内观看 单场1-4小时（单个播点允许重复登陆）</t>
  </si>
  <si>
    <t>互动方数：4方以内视频互动 单场1-4小时</t>
    <phoneticPr fontId="16" type="noConversion"/>
  </si>
  <si>
    <t>4方内视频互动 单场1-4小时</t>
    <phoneticPr fontId="16" type="noConversion"/>
  </si>
  <si>
    <t>活动KV</t>
    <phoneticPr fontId="16" type="noConversion"/>
  </si>
  <si>
    <t>个</t>
  </si>
  <si>
    <t>份</t>
  </si>
  <si>
    <t>人/次</t>
  </si>
  <si>
    <t>人/往返</t>
  </si>
  <si>
    <t>间/晚</t>
  </si>
  <si>
    <t>人/天</t>
  </si>
  <si>
    <t>/场</t>
  </si>
  <si>
    <t>天</t>
  </si>
  <si>
    <t>线下服务费</t>
    <phoneticPr fontId="16" type="noConversion"/>
  </si>
  <si>
    <t>12场线下会物料设计</t>
    <phoneticPr fontId="16" type="noConversion"/>
  </si>
  <si>
    <t>个/天</t>
  </si>
  <si>
    <t>高频无线手持话筒</t>
  </si>
  <si>
    <t>讲台贴</t>
  </si>
  <si>
    <t>线上会海报设计</t>
    <phoneticPr fontId="16" type="noConversion"/>
  </si>
  <si>
    <t>1人*2天</t>
    <phoneticPr fontId="16" type="noConversion"/>
  </si>
  <si>
    <t>总计</t>
    <phoneticPr fontId="16" type="noConversion"/>
  </si>
  <si>
    <t>“社会办医基础学科建设与高质量赋能行动项目”项目会议报价单</t>
    <phoneticPr fontId="16" type="noConversion"/>
  </si>
  <si>
    <t xml:space="preserve">活动KV (new work) 包括创意、设计、完稿 (不包含租图、拍摄等第三方费用) </t>
  </si>
  <si>
    <t>P3显示屏</t>
  </si>
  <si>
    <t xml:space="preserve">P3  LED Screen 显示屏            </t>
  </si>
  <si>
    <t>平方米/天</t>
  </si>
  <si>
    <t>操控台</t>
  </si>
  <si>
    <t>多屏幕ENCO 包含 3路通道及一个操控台，如三联屏等同时展示不同画面用</t>
  </si>
  <si>
    <t>套/天</t>
  </si>
  <si>
    <t>调音台</t>
  </si>
  <si>
    <t>32路数字调音台租赁</t>
  </si>
  <si>
    <t>台/天</t>
  </si>
  <si>
    <t>话筒</t>
  </si>
  <si>
    <t>音箱</t>
  </si>
  <si>
    <t xml:space="preserve">线阵超低音音箱  </t>
  </si>
  <si>
    <t>地台</t>
  </si>
  <si>
    <t xml:space="preserve">离地高度30-50CM舞台/地台木结构  (防火板)  </t>
  </si>
  <si>
    <t>平方米</t>
  </si>
  <si>
    <t>地毯</t>
  </si>
  <si>
    <t>簇绒地毯</t>
  </si>
  <si>
    <t>签到板</t>
  </si>
  <si>
    <t xml:space="preserve">背墙木制结构背景板 (木结构龙骨+木工板饰面+贴加厚PP写真) </t>
  </si>
  <si>
    <t>背景板</t>
  </si>
  <si>
    <t>邀请函</t>
  </si>
  <si>
    <t>台卡</t>
  </si>
  <si>
    <t>接机牌</t>
  </si>
  <si>
    <t xml:space="preserve">接机牌/车牌/指示牌 (A2  (420*594mm)  KT板裱写真) </t>
  </si>
  <si>
    <t>电脑租赁</t>
  </si>
  <si>
    <t>海报 (adjustment work) 根据已有KV进行设计、排版、完稿</t>
  </si>
  <si>
    <t>非一线城市会场半天50-100人</t>
  </si>
  <si>
    <t>非一线城市会场半天50人以下</t>
  </si>
  <si>
    <t>机票</t>
  </si>
  <si>
    <t>高铁</t>
  </si>
  <si>
    <t>火车票</t>
  </si>
  <si>
    <t>地面交通</t>
  </si>
  <si>
    <t>住宿</t>
    <phoneticPr fontId="16" type="noConversion"/>
  </si>
  <si>
    <t>住宿</t>
  </si>
  <si>
    <t>住宿（非北上广深城市）</t>
  </si>
  <si>
    <t>茶歇</t>
  </si>
  <si>
    <t>茶歇-二线城市（非北上广深）五星级酒店</t>
  </si>
  <si>
    <t>线上直播设备</t>
  </si>
  <si>
    <t>线上直播高清摄像设备(含摄像人员) 单场1-5小时</t>
  </si>
  <si>
    <t>技术支持</t>
  </si>
  <si>
    <t>线上直播技术支持人员 （3+年技术经验 单场1-4小时）</t>
  </si>
  <si>
    <t>摄影</t>
  </si>
  <si>
    <t>专业摄影师+数码相机（会场摄影）</t>
  </si>
  <si>
    <t>搭建人工</t>
  </si>
  <si>
    <t>搭建工人人工费</t>
  </si>
  <si>
    <t>搭建工人餐费</t>
  </si>
  <si>
    <t>供应商人员火车票（二等座）</t>
  </si>
  <si>
    <t>供应商人员机票（经济舱）</t>
  </si>
  <si>
    <t>交通</t>
  </si>
  <si>
    <t>执行人员餐费</t>
  </si>
  <si>
    <t>住宿费</t>
  </si>
  <si>
    <t>执行人员费用</t>
  </si>
  <si>
    <t>现场执行人员</t>
  </si>
  <si>
    <t>城市会预计3场异地出发</t>
    <phoneticPr fontId="16" type="noConversion"/>
  </si>
  <si>
    <t>直播播点</t>
  </si>
  <si>
    <t>互动</t>
  </si>
  <si>
    <t>4方视频互动 单场1-4小时</t>
  </si>
  <si>
    <t>标准化服务</t>
  </si>
  <si>
    <t>音视频采集，处理及使用 单场1-10小</t>
  </si>
  <si>
    <t>500人以内观看 单场1-4小时（单个播点允许重复登陆）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</si>
</sst>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￥-804]#,##0;[Red][$￥-804]\-#,##0"/>
    <numFmt numFmtId="177" formatCode="_(* #,##0.00_);_(* \(#,##0.00\);_(* &quot;-&quot;??_);_(@_)"/>
    <numFmt numFmtId="178" formatCode="#,##0.00_ "/>
  </numFmts>
  <fonts count="20">
    <font>
      <sz val="11"/>
      <color theme="1"/>
      <name val="等线"/>
      <charset val="134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方正书宋_GBK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方正书宋_GBK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方正书宋_GBK"/>
      <charset val="134"/>
    </font>
    <font>
      <b/>
      <sz val="11"/>
      <color theme="1"/>
      <name val="Arial"/>
      <family val="2"/>
    </font>
    <font>
      <b/>
      <sz val="11"/>
      <color rgb="FFFF0000"/>
      <name val="Arial Bold"/>
      <family val="2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20"/>
      <color theme="1"/>
      <name val="方正书宋_GBK"/>
      <charset val="134"/>
    </font>
    <font>
      <b/>
      <sz val="20"/>
      <color theme="1"/>
      <name val="Arial"/>
      <family val="2"/>
    </font>
    <font>
      <sz val="1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77" fontId="15" fillId="0" borderId="0" applyFont="0" applyFill="0" applyBorder="0" applyAlignment="0" applyProtection="0"/>
    <xf numFmtId="176" fontId="12" fillId="0" borderId="0">
      <alignment vertical="center"/>
    </xf>
    <xf numFmtId="0" fontId="13" fillId="0" borderId="0">
      <alignment vertical="center"/>
    </xf>
    <xf numFmtId="0" fontId="15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77" fontId="2" fillId="0" borderId="0" xfId="1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6" fontId="5" fillId="3" borderId="1" xfId="2" applyFont="1" applyFill="1" applyBorder="1" applyAlignment="1">
      <alignment horizontal="left" vertical="center" wrapText="1"/>
    </xf>
    <xf numFmtId="176" fontId="6" fillId="3" borderId="1" xfId="2" applyFont="1" applyFill="1" applyBorder="1" applyAlignment="1">
      <alignment horizontal="left" vertical="center" wrapText="1"/>
    </xf>
    <xf numFmtId="177" fontId="6" fillId="4" borderId="1" xfId="1" applyFont="1" applyFill="1" applyBorder="1" applyAlignment="1">
      <alignment horizontal="left" vertical="center" wrapText="1"/>
    </xf>
    <xf numFmtId="176" fontId="7" fillId="0" borderId="1" xfId="2" applyFont="1" applyBorder="1" applyAlignment="1">
      <alignment horizontal="left" vertical="center" wrapText="1"/>
    </xf>
    <xf numFmtId="176" fontId="8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1" applyFont="1" applyFill="1" applyBorder="1" applyAlignment="1">
      <alignment horizontal="left" vertical="center" wrapText="1"/>
    </xf>
    <xf numFmtId="176" fontId="9" fillId="0" borderId="1" xfId="2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6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4" fillId="3" borderId="2" xfId="2" applyFont="1" applyFill="1" applyBorder="1" applyAlignment="1">
      <alignment horizontal="center" vertical="center" wrapText="1"/>
    </xf>
    <xf numFmtId="176" fontId="4" fillId="3" borderId="3" xfId="2" applyFont="1" applyFill="1" applyBorder="1" applyAlignment="1">
      <alignment horizontal="center" vertical="center" wrapText="1"/>
    </xf>
    <xf numFmtId="176" fontId="4" fillId="3" borderId="4" xfId="2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right" vertical="center" wrapText="1"/>
    </xf>
    <xf numFmtId="177" fontId="11" fillId="0" borderId="3" xfId="0" applyNumberFormat="1" applyFont="1" applyBorder="1" applyAlignment="1">
      <alignment horizontal="right" vertical="center" wrapText="1"/>
    </xf>
    <xf numFmtId="177" fontId="11" fillId="0" borderId="4" xfId="0" applyNumberFormat="1" applyFont="1" applyBorder="1" applyAlignment="1">
      <alignment horizontal="right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</cellXfs>
  <cellStyles count="5">
    <cellStyle name="Normal 2" xfId="2" xr:uid="{00000000-0005-0000-0000-00002A000000}"/>
    <cellStyle name="常规" xfId="0" builtinId="0"/>
    <cellStyle name="常规 2" xfId="3" xr:uid="{00000000-0005-0000-0000-000032000000}"/>
    <cellStyle name="常规 3" xfId="4" xr:uid="{DF40BD5A-A252-4443-9DCA-BE86055EB2A8}"/>
    <cellStyle name="千位分隔" xfId="1" builtinId="3"/>
  </cellStyles>
  <dxfs count="2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64"/>
  <sheetViews>
    <sheetView tabSelected="1" view="pageBreakPreview" zoomScale="70" zoomScaleNormal="90" zoomScaleSheetLayoutView="70" workbookViewId="0">
      <selection sqref="A1:I1"/>
    </sheetView>
  </sheetViews>
  <sheetFormatPr defaultColWidth="8.9140625" defaultRowHeight="11.5"/>
  <cols>
    <col min="1" max="1" width="14.4140625" style="2" customWidth="1"/>
    <col min="2" max="2" width="19" style="2" customWidth="1"/>
    <col min="3" max="3" width="46.08203125" style="2" customWidth="1"/>
    <col min="4" max="6" width="8" style="2" customWidth="1"/>
    <col min="7" max="7" width="18.83203125" style="3" customWidth="1"/>
    <col min="8" max="8" width="14.4140625" style="3" customWidth="1"/>
    <col min="9" max="9" width="22.25" style="2" customWidth="1"/>
    <col min="10" max="11" width="8.9140625" style="2"/>
    <col min="12" max="16384" width="8.9140625" style="4"/>
  </cols>
  <sheetData>
    <row r="1" spans="1:11" ht="43" customHeight="1">
      <c r="A1" s="23" t="s">
        <v>56</v>
      </c>
      <c r="B1" s="24"/>
      <c r="C1" s="24"/>
      <c r="D1" s="24"/>
      <c r="E1" s="24"/>
      <c r="F1" s="24"/>
      <c r="G1" s="24"/>
      <c r="H1" s="24"/>
      <c r="I1" s="24"/>
    </row>
    <row r="2" spans="1:11" customFormat="1" ht="19" customHeight="1">
      <c r="A2" s="25"/>
      <c r="B2" s="25"/>
      <c r="C2" s="25"/>
      <c r="D2" s="25"/>
      <c r="E2" s="25"/>
      <c r="F2" s="25"/>
      <c r="G2" s="25"/>
      <c r="H2" s="25"/>
      <c r="I2" s="25"/>
      <c r="J2" s="13"/>
      <c r="K2" s="13"/>
    </row>
    <row r="3" spans="1:11" s="1" customFormat="1" ht="42.5" customHeight="1">
      <c r="A3" s="26" t="s">
        <v>0</v>
      </c>
      <c r="B3" s="27"/>
      <c r="C3" s="28"/>
      <c r="D3" s="5" t="s">
        <v>1</v>
      </c>
      <c r="E3" s="6" t="s">
        <v>2</v>
      </c>
      <c r="F3" s="6" t="s">
        <v>3</v>
      </c>
      <c r="G3" s="16" t="s">
        <v>6</v>
      </c>
      <c r="H3" s="7" t="s">
        <v>4</v>
      </c>
      <c r="I3" s="14" t="s">
        <v>5</v>
      </c>
      <c r="J3" s="15"/>
      <c r="K3" s="15"/>
    </row>
    <row r="4" spans="1:11" ht="40" customHeight="1">
      <c r="A4" s="29" t="s">
        <v>12</v>
      </c>
      <c r="B4" s="19" t="s">
        <v>39</v>
      </c>
      <c r="C4" s="19" t="s">
        <v>57</v>
      </c>
      <c r="D4" s="8" t="s">
        <v>11</v>
      </c>
      <c r="E4" s="10">
        <v>1</v>
      </c>
      <c r="F4" s="10">
        <v>1</v>
      </c>
      <c r="G4" s="11">
        <v>6800</v>
      </c>
      <c r="H4" s="11">
        <f>E4*F4*G4</f>
        <v>6800</v>
      </c>
      <c r="I4" s="19"/>
    </row>
    <row r="5" spans="1:11" ht="40" customHeight="1">
      <c r="A5" s="29"/>
      <c r="B5" s="19" t="s">
        <v>13</v>
      </c>
      <c r="C5" s="19" t="s">
        <v>14</v>
      </c>
      <c r="D5" s="8" t="s">
        <v>11</v>
      </c>
      <c r="E5" s="10">
        <v>1</v>
      </c>
      <c r="F5" s="10">
        <v>6</v>
      </c>
      <c r="G5" s="11">
        <v>500</v>
      </c>
      <c r="H5" s="11">
        <f>E5*F5*G5</f>
        <v>3000</v>
      </c>
      <c r="I5" s="19" t="s">
        <v>49</v>
      </c>
    </row>
    <row r="6" spans="1:11" ht="40" customHeight="1">
      <c r="A6" s="29" t="s">
        <v>15</v>
      </c>
      <c r="B6" s="19" t="s">
        <v>58</v>
      </c>
      <c r="C6" s="19" t="s">
        <v>59</v>
      </c>
      <c r="D6" s="12" t="s">
        <v>60</v>
      </c>
      <c r="E6" s="10">
        <v>32</v>
      </c>
      <c r="F6" s="10">
        <v>1</v>
      </c>
      <c r="G6" s="11">
        <v>600</v>
      </c>
      <c r="H6" s="11">
        <f>E6*F6*G6</f>
        <v>19200</v>
      </c>
      <c r="I6" s="19"/>
    </row>
    <row r="7" spans="1:11" ht="40" customHeight="1">
      <c r="A7" s="29"/>
      <c r="B7" s="19" t="s">
        <v>61</v>
      </c>
      <c r="C7" s="19" t="s">
        <v>62</v>
      </c>
      <c r="D7" s="9" t="s">
        <v>63</v>
      </c>
      <c r="E7" s="10">
        <v>1</v>
      </c>
      <c r="F7" s="10">
        <v>1</v>
      </c>
      <c r="G7" s="11">
        <v>18000</v>
      </c>
      <c r="H7" s="11">
        <f t="shared" ref="H7:H21" si="0">E7*F7*G7</f>
        <v>18000</v>
      </c>
      <c r="I7" s="19" t="s">
        <v>53</v>
      </c>
    </row>
    <row r="8" spans="1:11" ht="40" customHeight="1">
      <c r="A8" s="29"/>
      <c r="B8" s="19" t="s">
        <v>64</v>
      </c>
      <c r="C8" s="19" t="s">
        <v>65</v>
      </c>
      <c r="D8" s="12" t="s">
        <v>66</v>
      </c>
      <c r="E8" s="10">
        <v>1</v>
      </c>
      <c r="F8" s="10">
        <v>1</v>
      </c>
      <c r="G8" s="11">
        <v>5000</v>
      </c>
      <c r="H8" s="11">
        <f t="shared" si="0"/>
        <v>5000</v>
      </c>
      <c r="I8" s="19"/>
    </row>
    <row r="9" spans="1:11" ht="40" customHeight="1">
      <c r="A9" s="29"/>
      <c r="B9" s="19" t="s">
        <v>67</v>
      </c>
      <c r="C9" s="19" t="s">
        <v>51</v>
      </c>
      <c r="D9" s="12" t="s">
        <v>50</v>
      </c>
      <c r="E9" s="10">
        <v>6</v>
      </c>
      <c r="F9" s="10">
        <v>1</v>
      </c>
      <c r="G9" s="11">
        <v>160</v>
      </c>
      <c r="H9" s="11">
        <f t="shared" si="0"/>
        <v>960</v>
      </c>
      <c r="I9" s="19"/>
    </row>
    <row r="10" spans="1:11" ht="40" customHeight="1">
      <c r="A10" s="29"/>
      <c r="B10" s="19" t="s">
        <v>68</v>
      </c>
      <c r="C10" s="19" t="s">
        <v>69</v>
      </c>
      <c r="D10" s="12" t="s">
        <v>50</v>
      </c>
      <c r="E10" s="10">
        <v>4</v>
      </c>
      <c r="F10" s="10">
        <v>1</v>
      </c>
      <c r="G10" s="11">
        <v>1500</v>
      </c>
      <c r="H10" s="11">
        <f t="shared" si="0"/>
        <v>6000</v>
      </c>
      <c r="I10" s="19"/>
    </row>
    <row r="11" spans="1:11" ht="40" customHeight="1">
      <c r="A11" s="29"/>
      <c r="B11" s="19" t="s">
        <v>70</v>
      </c>
      <c r="C11" s="19" t="s">
        <v>71</v>
      </c>
      <c r="D11" s="12" t="s">
        <v>72</v>
      </c>
      <c r="E11" s="10">
        <v>60</v>
      </c>
      <c r="F11" s="10">
        <v>1</v>
      </c>
      <c r="G11" s="11">
        <v>120</v>
      </c>
      <c r="H11" s="11">
        <f t="shared" si="0"/>
        <v>7200</v>
      </c>
      <c r="I11" s="19"/>
    </row>
    <row r="12" spans="1:11" ht="40" customHeight="1">
      <c r="A12" s="29"/>
      <c r="B12" s="19" t="s">
        <v>73</v>
      </c>
      <c r="C12" s="19" t="s">
        <v>74</v>
      </c>
      <c r="D12" s="12" t="s">
        <v>72</v>
      </c>
      <c r="E12" s="10">
        <v>80</v>
      </c>
      <c r="F12" s="10">
        <v>1</v>
      </c>
      <c r="G12" s="11">
        <v>18</v>
      </c>
      <c r="H12" s="11">
        <f t="shared" si="0"/>
        <v>1440</v>
      </c>
      <c r="I12" s="19"/>
    </row>
    <row r="13" spans="1:11" ht="40" customHeight="1">
      <c r="A13" s="29"/>
      <c r="B13" s="19" t="s">
        <v>75</v>
      </c>
      <c r="C13" s="19" t="s">
        <v>76</v>
      </c>
      <c r="D13" s="12" t="s">
        <v>72</v>
      </c>
      <c r="E13" s="10">
        <v>24</v>
      </c>
      <c r="F13" s="10">
        <v>1</v>
      </c>
      <c r="G13" s="11">
        <v>160</v>
      </c>
      <c r="H13" s="11">
        <f t="shared" si="0"/>
        <v>3840</v>
      </c>
      <c r="I13" s="19"/>
    </row>
    <row r="14" spans="1:11" ht="40" customHeight="1">
      <c r="A14" s="29"/>
      <c r="B14" s="19" t="s">
        <v>77</v>
      </c>
      <c r="C14" s="19" t="s">
        <v>76</v>
      </c>
      <c r="D14" s="12" t="s">
        <v>72</v>
      </c>
      <c r="E14" s="10">
        <v>24</v>
      </c>
      <c r="F14" s="10">
        <v>1</v>
      </c>
      <c r="G14" s="11">
        <v>160</v>
      </c>
      <c r="H14" s="11">
        <f t="shared" si="0"/>
        <v>3840</v>
      </c>
      <c r="I14" s="19"/>
    </row>
    <row r="15" spans="1:11" ht="40" customHeight="1">
      <c r="A15" s="29"/>
      <c r="B15" s="19" t="s">
        <v>16</v>
      </c>
      <c r="C15" s="19" t="s">
        <v>17</v>
      </c>
      <c r="D15" s="12" t="s">
        <v>40</v>
      </c>
      <c r="E15" s="10">
        <v>8</v>
      </c>
      <c r="F15" s="10">
        <v>1</v>
      </c>
      <c r="G15" s="11">
        <v>120</v>
      </c>
      <c r="H15" s="11">
        <f t="shared" si="0"/>
        <v>960</v>
      </c>
      <c r="I15" s="19"/>
    </row>
    <row r="16" spans="1:11" ht="40" customHeight="1">
      <c r="A16" s="29"/>
      <c r="B16" s="19" t="s">
        <v>78</v>
      </c>
      <c r="C16" s="19" t="s">
        <v>19</v>
      </c>
      <c r="D16" s="12" t="s">
        <v>41</v>
      </c>
      <c r="E16" s="10">
        <v>70</v>
      </c>
      <c r="F16" s="10">
        <v>1</v>
      </c>
      <c r="G16" s="11">
        <v>3</v>
      </c>
      <c r="H16" s="11">
        <f t="shared" si="0"/>
        <v>210</v>
      </c>
      <c r="I16" s="19"/>
    </row>
    <row r="17" spans="1:9" ht="40" customHeight="1">
      <c r="A17" s="29"/>
      <c r="B17" s="19" t="s">
        <v>79</v>
      </c>
      <c r="C17" s="19" t="s">
        <v>18</v>
      </c>
      <c r="D17" s="12" t="s">
        <v>41</v>
      </c>
      <c r="E17" s="10">
        <v>70</v>
      </c>
      <c r="F17" s="10">
        <v>1</v>
      </c>
      <c r="G17" s="11">
        <v>2.8</v>
      </c>
      <c r="H17" s="11">
        <f t="shared" si="0"/>
        <v>196</v>
      </c>
      <c r="I17" s="19"/>
    </row>
    <row r="18" spans="1:9" ht="40" customHeight="1">
      <c r="A18" s="29"/>
      <c r="B18" s="19" t="s">
        <v>52</v>
      </c>
      <c r="C18" s="19" t="s">
        <v>52</v>
      </c>
      <c r="D18" s="12" t="s">
        <v>41</v>
      </c>
      <c r="E18" s="10">
        <v>1</v>
      </c>
      <c r="F18" s="10">
        <v>1</v>
      </c>
      <c r="G18" s="11">
        <v>20</v>
      </c>
      <c r="H18" s="11">
        <f t="shared" si="0"/>
        <v>20</v>
      </c>
      <c r="I18" s="19"/>
    </row>
    <row r="19" spans="1:9" ht="40" customHeight="1">
      <c r="A19" s="29"/>
      <c r="B19" s="19" t="s">
        <v>80</v>
      </c>
      <c r="C19" s="19" t="s">
        <v>81</v>
      </c>
      <c r="D19" s="12" t="s">
        <v>41</v>
      </c>
      <c r="E19" s="10">
        <v>2</v>
      </c>
      <c r="F19" s="10">
        <v>1</v>
      </c>
      <c r="G19" s="11">
        <v>30</v>
      </c>
      <c r="H19" s="11">
        <f t="shared" si="0"/>
        <v>60</v>
      </c>
      <c r="I19" s="19"/>
    </row>
    <row r="20" spans="1:9" ht="40" customHeight="1">
      <c r="A20" s="29"/>
      <c r="B20" s="19" t="s">
        <v>82</v>
      </c>
      <c r="C20" s="19" t="s">
        <v>9</v>
      </c>
      <c r="D20" s="12" t="s">
        <v>10</v>
      </c>
      <c r="E20" s="10">
        <v>6</v>
      </c>
      <c r="F20" s="10">
        <v>1</v>
      </c>
      <c r="G20" s="11">
        <v>130</v>
      </c>
      <c r="H20" s="11">
        <f t="shared" si="0"/>
        <v>780</v>
      </c>
      <c r="I20" s="19"/>
    </row>
    <row r="21" spans="1:9" ht="40" customHeight="1">
      <c r="A21" s="29"/>
      <c r="B21" s="19" t="s">
        <v>67</v>
      </c>
      <c r="C21" s="19" t="s">
        <v>51</v>
      </c>
      <c r="D21" s="12" t="s">
        <v>50</v>
      </c>
      <c r="E21" s="10">
        <v>4</v>
      </c>
      <c r="F21" s="10">
        <v>5</v>
      </c>
      <c r="G21" s="11">
        <v>160</v>
      </c>
      <c r="H21" s="11">
        <f t="shared" si="0"/>
        <v>3200</v>
      </c>
      <c r="I21" s="19"/>
    </row>
    <row r="22" spans="1:9" ht="40" customHeight="1">
      <c r="A22" s="29"/>
      <c r="B22" s="19" t="s">
        <v>68</v>
      </c>
      <c r="C22" s="19" t="s">
        <v>69</v>
      </c>
      <c r="D22" s="12" t="s">
        <v>50</v>
      </c>
      <c r="E22" s="10">
        <v>2</v>
      </c>
      <c r="F22" s="10">
        <v>5</v>
      </c>
      <c r="G22" s="11">
        <v>1500</v>
      </c>
      <c r="H22" s="11">
        <f t="shared" ref="H22:H26" si="1">E22*F22*G22</f>
        <v>15000</v>
      </c>
      <c r="I22" s="19"/>
    </row>
    <row r="23" spans="1:9" ht="40" customHeight="1">
      <c r="A23" s="29"/>
      <c r="B23" s="19" t="s">
        <v>16</v>
      </c>
      <c r="C23" s="19" t="s">
        <v>17</v>
      </c>
      <c r="D23" s="12" t="s">
        <v>40</v>
      </c>
      <c r="E23" s="10">
        <v>4</v>
      </c>
      <c r="F23" s="10">
        <v>5</v>
      </c>
      <c r="G23" s="11">
        <v>120</v>
      </c>
      <c r="H23" s="11">
        <f t="shared" si="1"/>
        <v>2400</v>
      </c>
      <c r="I23" s="19"/>
    </row>
    <row r="24" spans="1:9" ht="40" customHeight="1">
      <c r="A24" s="29"/>
      <c r="B24" s="19" t="s">
        <v>78</v>
      </c>
      <c r="C24" s="19" t="s">
        <v>19</v>
      </c>
      <c r="D24" s="12" t="s">
        <v>41</v>
      </c>
      <c r="E24" s="10">
        <v>30</v>
      </c>
      <c r="F24" s="10">
        <v>5</v>
      </c>
      <c r="G24" s="11">
        <v>3</v>
      </c>
      <c r="H24" s="11">
        <f t="shared" si="1"/>
        <v>450</v>
      </c>
      <c r="I24" s="19"/>
    </row>
    <row r="25" spans="1:9" ht="40" customHeight="1">
      <c r="A25" s="29"/>
      <c r="B25" s="19" t="s">
        <v>79</v>
      </c>
      <c r="C25" s="19" t="s">
        <v>18</v>
      </c>
      <c r="D25" s="12" t="s">
        <v>41</v>
      </c>
      <c r="E25" s="10">
        <v>30</v>
      </c>
      <c r="F25" s="10">
        <v>5</v>
      </c>
      <c r="G25" s="11">
        <v>2.8</v>
      </c>
      <c r="H25" s="11">
        <f t="shared" si="1"/>
        <v>420</v>
      </c>
      <c r="I25" s="19"/>
    </row>
    <row r="26" spans="1:9" ht="40" customHeight="1">
      <c r="A26" s="29"/>
      <c r="B26" s="19" t="s">
        <v>52</v>
      </c>
      <c r="C26" s="19" t="s">
        <v>52</v>
      </c>
      <c r="D26" s="12" t="s">
        <v>41</v>
      </c>
      <c r="E26" s="10">
        <v>1</v>
      </c>
      <c r="F26" s="10">
        <v>5</v>
      </c>
      <c r="G26" s="11">
        <v>20</v>
      </c>
      <c r="H26" s="11">
        <f t="shared" si="1"/>
        <v>100</v>
      </c>
      <c r="I26" s="19"/>
    </row>
    <row r="27" spans="1:9" ht="40" customHeight="1">
      <c r="A27" s="29"/>
      <c r="B27" s="19" t="s">
        <v>82</v>
      </c>
      <c r="C27" s="19" t="s">
        <v>9</v>
      </c>
      <c r="D27" s="12" t="s">
        <v>10</v>
      </c>
      <c r="E27" s="10">
        <v>2</v>
      </c>
      <c r="F27" s="10">
        <v>150</v>
      </c>
      <c r="G27" s="11">
        <v>130</v>
      </c>
      <c r="H27" s="11">
        <f t="shared" ref="H27:H28" si="2">E27*F27*G27</f>
        <v>39000</v>
      </c>
      <c r="I27" s="19"/>
    </row>
    <row r="28" spans="1:9" ht="40" customHeight="1">
      <c r="A28" s="29"/>
      <c r="B28" s="19" t="s">
        <v>83</v>
      </c>
      <c r="C28" s="19" t="s">
        <v>14</v>
      </c>
      <c r="D28" s="12" t="s">
        <v>11</v>
      </c>
      <c r="E28" s="10">
        <v>1</v>
      </c>
      <c r="F28" s="10">
        <v>150</v>
      </c>
      <c r="G28" s="11">
        <v>500</v>
      </c>
      <c r="H28" s="11">
        <f t="shared" si="2"/>
        <v>75000</v>
      </c>
      <c r="I28" s="19"/>
    </row>
    <row r="29" spans="1:9" ht="40" customHeight="1">
      <c r="A29" s="35" t="s">
        <v>20</v>
      </c>
      <c r="B29" s="19" t="s">
        <v>21</v>
      </c>
      <c r="C29" s="19" t="s">
        <v>84</v>
      </c>
      <c r="D29" s="12" t="s">
        <v>11</v>
      </c>
      <c r="E29" s="10">
        <v>1</v>
      </c>
      <c r="F29" s="10">
        <v>1</v>
      </c>
      <c r="G29" s="11">
        <v>10000</v>
      </c>
      <c r="H29" s="11">
        <f t="shared" ref="H29:H60" si="3">E29*F29*G29</f>
        <v>10000</v>
      </c>
      <c r="I29" s="19"/>
    </row>
    <row r="30" spans="1:9" ht="40" customHeight="1">
      <c r="A30" s="36"/>
      <c r="B30" s="19" t="s">
        <v>21</v>
      </c>
      <c r="C30" s="19" t="s">
        <v>85</v>
      </c>
      <c r="D30" s="12" t="s">
        <v>11</v>
      </c>
      <c r="E30" s="10">
        <v>1</v>
      </c>
      <c r="F30" s="10">
        <v>5</v>
      </c>
      <c r="G30" s="11">
        <v>5000</v>
      </c>
      <c r="H30" s="11">
        <f t="shared" si="3"/>
        <v>25000</v>
      </c>
      <c r="I30" s="19"/>
    </row>
    <row r="31" spans="1:9" ht="40" customHeight="1">
      <c r="A31" s="29" t="s">
        <v>22</v>
      </c>
      <c r="B31" s="19" t="s">
        <v>86</v>
      </c>
      <c r="C31" s="19" t="s">
        <v>86</v>
      </c>
      <c r="D31" s="12" t="s">
        <v>43</v>
      </c>
      <c r="E31" s="10">
        <v>20</v>
      </c>
      <c r="F31" s="10">
        <v>1</v>
      </c>
      <c r="G31" s="11">
        <v>2000</v>
      </c>
      <c r="H31" s="11">
        <f t="shared" si="3"/>
        <v>40000</v>
      </c>
      <c r="I31" s="19"/>
    </row>
    <row r="32" spans="1:9" ht="40" customHeight="1">
      <c r="A32" s="29"/>
      <c r="B32" s="19" t="s">
        <v>87</v>
      </c>
      <c r="C32" s="19" t="s">
        <v>88</v>
      </c>
      <c r="D32" s="12" t="s">
        <v>43</v>
      </c>
      <c r="E32" s="10">
        <v>30</v>
      </c>
      <c r="F32" s="10">
        <v>1</v>
      </c>
      <c r="G32" s="11">
        <v>550</v>
      </c>
      <c r="H32" s="11">
        <f t="shared" si="3"/>
        <v>16500</v>
      </c>
      <c r="I32" s="19"/>
    </row>
    <row r="33" spans="1:9" ht="40" customHeight="1">
      <c r="A33" s="29"/>
      <c r="B33" s="19" t="s">
        <v>89</v>
      </c>
      <c r="C33" s="19" t="s">
        <v>23</v>
      </c>
      <c r="D33" s="12" t="s">
        <v>42</v>
      </c>
      <c r="E33" s="10">
        <v>100</v>
      </c>
      <c r="F33" s="10">
        <v>1</v>
      </c>
      <c r="G33" s="11">
        <v>300</v>
      </c>
      <c r="H33" s="11">
        <f t="shared" si="3"/>
        <v>30000</v>
      </c>
      <c r="I33" s="19"/>
    </row>
    <row r="34" spans="1:9" ht="40" customHeight="1">
      <c r="A34" s="29"/>
      <c r="B34" s="19" t="s">
        <v>23</v>
      </c>
      <c r="C34" s="19" t="s">
        <v>23</v>
      </c>
      <c r="D34" s="12" t="s">
        <v>42</v>
      </c>
      <c r="E34" s="10">
        <v>10</v>
      </c>
      <c r="F34" s="10">
        <v>5</v>
      </c>
      <c r="G34" s="11">
        <v>300</v>
      </c>
      <c r="H34" s="11">
        <f t="shared" si="3"/>
        <v>15000</v>
      </c>
      <c r="I34" s="19"/>
    </row>
    <row r="35" spans="1:9" ht="40" customHeight="1">
      <c r="A35" s="18" t="s">
        <v>90</v>
      </c>
      <c r="B35" s="19" t="s">
        <v>91</v>
      </c>
      <c r="C35" s="19" t="s">
        <v>92</v>
      </c>
      <c r="D35" s="12" t="s">
        <v>45</v>
      </c>
      <c r="E35" s="10">
        <v>20</v>
      </c>
      <c r="F35" s="10">
        <v>1</v>
      </c>
      <c r="G35" s="11">
        <v>800</v>
      </c>
      <c r="H35" s="11">
        <f t="shared" ref="H35:H58" si="4">G35*E35*F35</f>
        <v>16000</v>
      </c>
      <c r="I35" s="19"/>
    </row>
    <row r="36" spans="1:9" ht="40" customHeight="1">
      <c r="A36" s="35" t="s">
        <v>24</v>
      </c>
      <c r="B36" s="19" t="s">
        <v>24</v>
      </c>
      <c r="C36" s="19" t="s">
        <v>26</v>
      </c>
      <c r="D36" s="12" t="s">
        <v>42</v>
      </c>
      <c r="E36" s="10">
        <v>90</v>
      </c>
      <c r="F36" s="10">
        <v>1</v>
      </c>
      <c r="G36" s="11">
        <v>300</v>
      </c>
      <c r="H36" s="11">
        <f t="shared" si="4"/>
        <v>27000</v>
      </c>
      <c r="I36" s="19"/>
    </row>
    <row r="37" spans="1:9" ht="40" customHeight="1">
      <c r="A37" s="37"/>
      <c r="B37" s="19" t="s">
        <v>93</v>
      </c>
      <c r="C37" s="19" t="s">
        <v>94</v>
      </c>
      <c r="D37" s="12" t="s">
        <v>42</v>
      </c>
      <c r="E37" s="10">
        <v>70</v>
      </c>
      <c r="F37" s="10">
        <v>1</v>
      </c>
      <c r="G37" s="11">
        <v>90</v>
      </c>
      <c r="H37" s="11">
        <f t="shared" si="4"/>
        <v>6300</v>
      </c>
      <c r="I37" s="19"/>
    </row>
    <row r="38" spans="1:9" ht="40" customHeight="1">
      <c r="A38" s="36"/>
      <c r="B38" s="19" t="s">
        <v>25</v>
      </c>
      <c r="C38" s="19" t="s">
        <v>26</v>
      </c>
      <c r="D38" s="12" t="s">
        <v>42</v>
      </c>
      <c r="E38" s="10">
        <v>30</v>
      </c>
      <c r="F38" s="10">
        <v>5</v>
      </c>
      <c r="G38" s="11">
        <v>300</v>
      </c>
      <c r="H38" s="11">
        <f t="shared" si="4"/>
        <v>45000</v>
      </c>
      <c r="I38" s="19"/>
    </row>
    <row r="39" spans="1:9" ht="40" customHeight="1">
      <c r="A39" s="34" t="s">
        <v>27</v>
      </c>
      <c r="B39" s="19" t="s">
        <v>95</v>
      </c>
      <c r="C39" s="19" t="s">
        <v>96</v>
      </c>
      <c r="D39" s="12" t="s">
        <v>11</v>
      </c>
      <c r="E39" s="10">
        <v>2</v>
      </c>
      <c r="F39" s="10">
        <v>1</v>
      </c>
      <c r="G39" s="11">
        <v>1400</v>
      </c>
      <c r="H39" s="11">
        <f t="shared" si="4"/>
        <v>2800</v>
      </c>
      <c r="I39" s="19" t="s">
        <v>54</v>
      </c>
    </row>
    <row r="40" spans="1:9" ht="40" customHeight="1">
      <c r="A40" s="34"/>
      <c r="B40" s="19" t="s">
        <v>97</v>
      </c>
      <c r="C40" s="19" t="s">
        <v>98</v>
      </c>
      <c r="D40" s="12" t="s">
        <v>11</v>
      </c>
      <c r="E40" s="10">
        <v>2</v>
      </c>
      <c r="F40" s="10">
        <v>1</v>
      </c>
      <c r="G40" s="11">
        <v>1400</v>
      </c>
      <c r="H40" s="11">
        <f t="shared" si="4"/>
        <v>2800</v>
      </c>
      <c r="I40" s="19"/>
    </row>
    <row r="41" spans="1:9" ht="40" customHeight="1">
      <c r="A41" s="34"/>
      <c r="B41" s="19" t="s">
        <v>99</v>
      </c>
      <c r="C41" s="19" t="s">
        <v>100</v>
      </c>
      <c r="D41" s="12" t="s">
        <v>47</v>
      </c>
      <c r="E41" s="10">
        <v>1</v>
      </c>
      <c r="F41" s="10">
        <v>1</v>
      </c>
      <c r="G41" s="11">
        <v>1000</v>
      </c>
      <c r="H41" s="11">
        <f t="shared" si="4"/>
        <v>1000</v>
      </c>
      <c r="I41" s="19"/>
    </row>
    <row r="42" spans="1:9" ht="40" customHeight="1">
      <c r="A42" s="34"/>
      <c r="B42" s="19" t="s">
        <v>101</v>
      </c>
      <c r="C42" s="19" t="s">
        <v>102</v>
      </c>
      <c r="D42" s="12" t="s">
        <v>45</v>
      </c>
      <c r="E42" s="10">
        <v>6</v>
      </c>
      <c r="F42" s="10">
        <v>1</v>
      </c>
      <c r="G42" s="11">
        <v>200</v>
      </c>
      <c r="H42" s="11">
        <f t="shared" si="4"/>
        <v>1200</v>
      </c>
      <c r="I42" s="19"/>
    </row>
    <row r="43" spans="1:9" ht="40" customHeight="1">
      <c r="A43" s="34"/>
      <c r="B43" s="19" t="s">
        <v>101</v>
      </c>
      <c r="C43" s="19" t="s">
        <v>103</v>
      </c>
      <c r="D43" s="12" t="s">
        <v>45</v>
      </c>
      <c r="E43" s="10">
        <v>12</v>
      </c>
      <c r="F43" s="10">
        <v>1</v>
      </c>
      <c r="G43" s="11">
        <v>25</v>
      </c>
      <c r="H43" s="11">
        <f t="shared" si="4"/>
        <v>300</v>
      </c>
      <c r="I43" s="19"/>
    </row>
    <row r="44" spans="1:9" ht="40" customHeight="1">
      <c r="A44" s="34"/>
      <c r="B44" s="19" t="s">
        <v>87</v>
      </c>
      <c r="C44" s="19" t="s">
        <v>104</v>
      </c>
      <c r="D44" s="12" t="s">
        <v>43</v>
      </c>
      <c r="E44" s="10">
        <v>2</v>
      </c>
      <c r="F44" s="10">
        <v>1</v>
      </c>
      <c r="G44" s="11">
        <v>550</v>
      </c>
      <c r="H44" s="11">
        <f t="shared" si="4"/>
        <v>1100</v>
      </c>
      <c r="I44" s="19"/>
    </row>
    <row r="45" spans="1:9" ht="40" customHeight="1">
      <c r="A45" s="34"/>
      <c r="B45" s="19" t="s">
        <v>86</v>
      </c>
      <c r="C45" s="19" t="s">
        <v>105</v>
      </c>
      <c r="D45" s="12" t="s">
        <v>43</v>
      </c>
      <c r="E45" s="10">
        <v>2</v>
      </c>
      <c r="F45" s="10">
        <v>1</v>
      </c>
      <c r="G45" s="11">
        <v>2000</v>
      </c>
      <c r="H45" s="11">
        <f t="shared" si="4"/>
        <v>4000</v>
      </c>
      <c r="I45" s="19"/>
    </row>
    <row r="46" spans="1:9" ht="40" customHeight="1">
      <c r="A46" s="34"/>
      <c r="B46" s="19" t="s">
        <v>106</v>
      </c>
      <c r="C46" s="19" t="s">
        <v>30</v>
      </c>
      <c r="D46" s="12" t="s">
        <v>45</v>
      </c>
      <c r="E46" s="10">
        <v>8</v>
      </c>
      <c r="F46" s="10">
        <v>1</v>
      </c>
      <c r="G46" s="11">
        <v>45</v>
      </c>
      <c r="H46" s="11">
        <f t="shared" si="4"/>
        <v>360</v>
      </c>
      <c r="I46" s="19"/>
    </row>
    <row r="47" spans="1:9" ht="40" customHeight="1">
      <c r="A47" s="34"/>
      <c r="B47" s="19" t="s">
        <v>107</v>
      </c>
      <c r="C47" s="19" t="s">
        <v>29</v>
      </c>
      <c r="D47" s="12" t="s">
        <v>45</v>
      </c>
      <c r="E47" s="10">
        <v>8</v>
      </c>
      <c r="F47" s="10">
        <v>1</v>
      </c>
      <c r="G47" s="11">
        <v>45</v>
      </c>
      <c r="H47" s="11">
        <f t="shared" si="4"/>
        <v>360</v>
      </c>
      <c r="I47" s="19"/>
    </row>
    <row r="48" spans="1:9" ht="40" customHeight="1">
      <c r="A48" s="34"/>
      <c r="B48" s="19" t="s">
        <v>108</v>
      </c>
      <c r="C48" s="19" t="s">
        <v>28</v>
      </c>
      <c r="D48" s="12" t="s">
        <v>44</v>
      </c>
      <c r="E48" s="10">
        <v>4</v>
      </c>
      <c r="F48" s="10">
        <v>1</v>
      </c>
      <c r="G48" s="11">
        <v>300</v>
      </c>
      <c r="H48" s="11">
        <f t="shared" si="4"/>
        <v>1200</v>
      </c>
      <c r="I48" s="19"/>
    </row>
    <row r="49" spans="1:9" ht="40" customHeight="1">
      <c r="A49" s="34"/>
      <c r="B49" s="19" t="s">
        <v>109</v>
      </c>
      <c r="C49" s="19" t="s">
        <v>110</v>
      </c>
      <c r="D49" s="12" t="s">
        <v>45</v>
      </c>
      <c r="E49" s="10">
        <v>4</v>
      </c>
      <c r="F49" s="10">
        <v>1</v>
      </c>
      <c r="G49" s="11">
        <v>800</v>
      </c>
      <c r="H49" s="11">
        <f t="shared" si="4"/>
        <v>3200</v>
      </c>
      <c r="I49" s="19"/>
    </row>
    <row r="50" spans="1:9" ht="40" customHeight="1">
      <c r="A50" s="34"/>
      <c r="B50" s="19" t="s">
        <v>86</v>
      </c>
      <c r="C50" s="19" t="s">
        <v>105</v>
      </c>
      <c r="D50" s="12" t="s">
        <v>43</v>
      </c>
      <c r="E50" s="10">
        <v>1</v>
      </c>
      <c r="F50" s="10">
        <v>3</v>
      </c>
      <c r="G50" s="11">
        <v>2000</v>
      </c>
      <c r="H50" s="11">
        <f t="shared" si="4"/>
        <v>6000</v>
      </c>
      <c r="I50" s="19" t="s">
        <v>111</v>
      </c>
    </row>
    <row r="51" spans="1:9" ht="40" customHeight="1">
      <c r="A51" s="34"/>
      <c r="B51" s="19" t="s">
        <v>106</v>
      </c>
      <c r="C51" s="19" t="s">
        <v>30</v>
      </c>
      <c r="D51" s="12" t="s">
        <v>45</v>
      </c>
      <c r="E51" s="10">
        <v>1</v>
      </c>
      <c r="F51" s="10">
        <v>5</v>
      </c>
      <c r="G51" s="11">
        <v>45</v>
      </c>
      <c r="H51" s="11">
        <f t="shared" si="4"/>
        <v>225</v>
      </c>
      <c r="I51" s="19"/>
    </row>
    <row r="52" spans="1:9" ht="40" customHeight="1">
      <c r="A52" s="34"/>
      <c r="B52" s="19" t="s">
        <v>107</v>
      </c>
      <c r="C52" s="19" t="s">
        <v>29</v>
      </c>
      <c r="D52" s="12" t="s">
        <v>45</v>
      </c>
      <c r="E52" s="10">
        <v>1</v>
      </c>
      <c r="F52" s="10">
        <v>5</v>
      </c>
      <c r="G52" s="11">
        <v>45</v>
      </c>
      <c r="H52" s="11">
        <f t="shared" si="4"/>
        <v>225</v>
      </c>
      <c r="I52" s="19"/>
    </row>
    <row r="53" spans="1:9" ht="40" customHeight="1">
      <c r="A53" s="34"/>
      <c r="B53" s="19" t="s">
        <v>109</v>
      </c>
      <c r="C53" s="19" t="s">
        <v>110</v>
      </c>
      <c r="D53" s="12" t="s">
        <v>45</v>
      </c>
      <c r="E53" s="10">
        <v>1</v>
      </c>
      <c r="F53" s="10">
        <v>5</v>
      </c>
      <c r="G53" s="11">
        <v>800</v>
      </c>
      <c r="H53" s="11">
        <f t="shared" si="4"/>
        <v>4000</v>
      </c>
      <c r="I53" s="19"/>
    </row>
    <row r="54" spans="1:9" ht="40" customHeight="1">
      <c r="A54" s="34"/>
      <c r="B54" s="19" t="s">
        <v>97</v>
      </c>
      <c r="C54" s="19" t="s">
        <v>31</v>
      </c>
      <c r="D54" s="12" t="s">
        <v>46</v>
      </c>
      <c r="E54" s="10">
        <v>1</v>
      </c>
      <c r="F54" s="10">
        <v>150</v>
      </c>
      <c r="G54" s="11">
        <v>1000</v>
      </c>
      <c r="H54" s="11">
        <f t="shared" si="4"/>
        <v>150000</v>
      </c>
      <c r="I54" s="19"/>
    </row>
    <row r="55" spans="1:9" ht="40" customHeight="1">
      <c r="A55" s="34"/>
      <c r="B55" s="19" t="s">
        <v>32</v>
      </c>
      <c r="C55" s="19" t="s">
        <v>33</v>
      </c>
      <c r="D55" s="12" t="s">
        <v>46</v>
      </c>
      <c r="E55" s="10">
        <v>1</v>
      </c>
      <c r="F55" s="10">
        <v>150</v>
      </c>
      <c r="G55" s="11">
        <v>800</v>
      </c>
      <c r="H55" s="11">
        <f t="shared" si="4"/>
        <v>120000</v>
      </c>
      <c r="I55" s="19"/>
    </row>
    <row r="56" spans="1:9" ht="40" customHeight="1">
      <c r="A56" s="35" t="s">
        <v>34</v>
      </c>
      <c r="B56" s="19" t="s">
        <v>112</v>
      </c>
      <c r="C56" s="19" t="s">
        <v>117</v>
      </c>
      <c r="D56" s="12" t="s">
        <v>46</v>
      </c>
      <c r="E56" s="10">
        <v>1</v>
      </c>
      <c r="F56" s="10">
        <v>1</v>
      </c>
      <c r="G56" s="11">
        <v>3000</v>
      </c>
      <c r="H56" s="11">
        <f t="shared" si="4"/>
        <v>3000</v>
      </c>
      <c r="I56" s="19"/>
    </row>
    <row r="57" spans="1:9" ht="40" customHeight="1">
      <c r="A57" s="37"/>
      <c r="B57" s="19" t="s">
        <v>113</v>
      </c>
      <c r="C57" s="19" t="s">
        <v>114</v>
      </c>
      <c r="D57" s="12" t="s">
        <v>11</v>
      </c>
      <c r="E57" s="10">
        <v>1</v>
      </c>
      <c r="F57" s="10">
        <v>1</v>
      </c>
      <c r="G57" s="11">
        <v>500</v>
      </c>
      <c r="H57" s="11">
        <f t="shared" si="4"/>
        <v>500</v>
      </c>
      <c r="I57" s="19"/>
    </row>
    <row r="58" spans="1:9" ht="40" customHeight="1">
      <c r="A58" s="37"/>
      <c r="B58" s="19" t="s">
        <v>115</v>
      </c>
      <c r="C58" s="19" t="s">
        <v>116</v>
      </c>
      <c r="D58" s="12" t="s">
        <v>11</v>
      </c>
      <c r="E58" s="10">
        <v>1</v>
      </c>
      <c r="F58" s="10">
        <v>1</v>
      </c>
      <c r="G58" s="11">
        <v>1500</v>
      </c>
      <c r="H58" s="11">
        <f t="shared" si="4"/>
        <v>1500</v>
      </c>
      <c r="I58" s="19"/>
    </row>
    <row r="59" spans="1:9" ht="40" customHeight="1">
      <c r="A59" s="37"/>
      <c r="B59" s="19" t="s">
        <v>35</v>
      </c>
      <c r="C59" s="19" t="s">
        <v>36</v>
      </c>
      <c r="D59" s="12" t="s">
        <v>46</v>
      </c>
      <c r="E59" s="10">
        <v>1</v>
      </c>
      <c r="F59" s="10">
        <v>150</v>
      </c>
      <c r="G59" s="11">
        <v>900</v>
      </c>
      <c r="H59" s="11">
        <f t="shared" si="3"/>
        <v>135000</v>
      </c>
      <c r="I59" s="19"/>
    </row>
    <row r="60" spans="1:9" ht="40" customHeight="1">
      <c r="A60" s="36"/>
      <c r="B60" s="19" t="s">
        <v>37</v>
      </c>
      <c r="C60" s="19" t="s">
        <v>38</v>
      </c>
      <c r="D60" s="12" t="s">
        <v>46</v>
      </c>
      <c r="E60" s="10">
        <v>1</v>
      </c>
      <c r="F60" s="10">
        <v>150</v>
      </c>
      <c r="G60" s="11">
        <v>500</v>
      </c>
      <c r="H60" s="11">
        <f t="shared" si="3"/>
        <v>75000</v>
      </c>
      <c r="I60" s="19"/>
    </row>
    <row r="61" spans="1:9" ht="30.5" customHeight="1">
      <c r="A61" s="17" t="s">
        <v>8</v>
      </c>
      <c r="B61" s="30">
        <f>SUM(H4:H60)</f>
        <v>957646</v>
      </c>
      <c r="C61" s="31"/>
      <c r="D61" s="31"/>
      <c r="E61" s="31"/>
      <c r="F61" s="31"/>
      <c r="G61" s="31"/>
      <c r="H61" s="31"/>
      <c r="I61" s="32"/>
    </row>
    <row r="62" spans="1:9" ht="30.5" customHeight="1">
      <c r="A62" s="17" t="s">
        <v>48</v>
      </c>
      <c r="B62" s="33">
        <v>0.06</v>
      </c>
      <c r="C62" s="33"/>
      <c r="D62" s="33"/>
      <c r="E62" s="38">
        <f>SUM(H29:H38)*B62</f>
        <v>13848</v>
      </c>
      <c r="F62" s="39"/>
      <c r="G62" s="39"/>
      <c r="H62" s="39"/>
      <c r="I62" s="40"/>
    </row>
    <row r="63" spans="1:9" ht="30.5" customHeight="1">
      <c r="A63" s="17" t="s">
        <v>7</v>
      </c>
      <c r="B63" s="33">
        <v>6.7199999999999996E-2</v>
      </c>
      <c r="C63" s="33"/>
      <c r="D63" s="33"/>
      <c r="E63" s="30">
        <f>(B61+E62)*B63</f>
        <v>65284.396799999995</v>
      </c>
      <c r="F63" s="31"/>
      <c r="G63" s="31"/>
      <c r="H63" s="31"/>
      <c r="I63" s="32"/>
    </row>
    <row r="64" spans="1:9" ht="30.5" customHeight="1">
      <c r="A64" s="20" t="s">
        <v>55</v>
      </c>
      <c r="B64" s="21"/>
      <c r="C64" s="21"/>
      <c r="D64" s="21"/>
      <c r="E64" s="22">
        <f>B61+E62+E63</f>
        <v>1036778.3968</v>
      </c>
      <c r="F64" s="22"/>
      <c r="G64" s="22"/>
      <c r="H64" s="22"/>
      <c r="I64" s="22"/>
    </row>
  </sheetData>
  <mergeCells count="17">
    <mergeCell ref="E62:I62"/>
    <mergeCell ref="A64:D64"/>
    <mergeCell ref="E64:I64"/>
    <mergeCell ref="A1:I1"/>
    <mergeCell ref="A2:I2"/>
    <mergeCell ref="A3:C3"/>
    <mergeCell ref="A4:A5"/>
    <mergeCell ref="E63:I63"/>
    <mergeCell ref="B63:D63"/>
    <mergeCell ref="B61:I61"/>
    <mergeCell ref="A6:A28"/>
    <mergeCell ref="A31:A34"/>
    <mergeCell ref="A39:A55"/>
    <mergeCell ref="B62:D62"/>
    <mergeCell ref="A29:A30"/>
    <mergeCell ref="A36:A38"/>
    <mergeCell ref="A56:A60"/>
  </mergeCells>
  <phoneticPr fontId="16" type="noConversion"/>
  <conditionalFormatting sqref="A4:C4 I4:I60 B5:C25 A6 A29:C29 B30:C30 A31:C33 B34:C34 A35:C36 B37:C38 A39:C52 B53:C60 A56:A57">
    <cfRule type="expression" dxfId="1" priority="6">
      <formula>IF(#REF!="I. 不含第四方的项目",1,)</formula>
    </cfRule>
  </conditionalFormatting>
  <conditionalFormatting sqref="B26:C28">
    <cfRule type="expression" dxfId="0" priority="2">
      <formula>IF(#REF!="I. 不含第四方的项目",1,)</formula>
    </cfRule>
  </conditionalFormatting>
  <pageMargins left="0.69930555555555596" right="0.69930555555555596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线上会议</vt:lpstr>
      <vt:lpstr>线上会议!Print_Area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Ye, Elisa</dc:creator>
  <cp:lastModifiedBy>yao xiao</cp:lastModifiedBy>
  <cp:lastPrinted>2024-03-27T04:08:28Z</cp:lastPrinted>
  <dcterms:created xsi:type="dcterms:W3CDTF">2018-10-29T07:29:00Z</dcterms:created>
  <dcterms:modified xsi:type="dcterms:W3CDTF">2024-07-25T05:38:48Z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52D5CDE302034D418C3CD3D4C7E161A5</vt:lpwstr>
  </property>
  <property fmtid="{D5CDD505-2E9C-101B-9397-08002B2CF9AE}" pid="4" name="commondata">
    <vt:lpwstr>eyJoZGlkIjoiYmFmZmNkMTVmNzhjNzA3MmY2OTRlZjlkNGRiNGI2YTYifQ==</vt:lpwstr>
  </property>
</Properties>
</file>