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0497503C-1233-4950-9B37-5C2F379E81A0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11月24日-1月12日合计" sheetId="4" r:id="rId1"/>
    <sheet name="12月11日-1月12日汇总" sheetId="1" r:id="rId2"/>
    <sheet name="场次表" sheetId="2" r:id="rId3"/>
    <sheet name="追加费用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4" l="1"/>
  <c r="F8" i="4"/>
  <c r="C9" i="4"/>
  <c r="N57" i="3" l="1"/>
  <c r="N56" i="3"/>
  <c r="N55" i="3"/>
  <c r="N54" i="3"/>
  <c r="N53" i="3"/>
  <c r="N50" i="3" l="1"/>
  <c r="N69" i="3" l="1"/>
  <c r="O69" i="3" s="1"/>
  <c r="N68" i="3"/>
  <c r="O68" i="3" s="1"/>
  <c r="N67" i="3"/>
  <c r="N66" i="3"/>
  <c r="O66" i="3" s="1"/>
  <c r="N65" i="3"/>
  <c r="O65" i="3" s="1"/>
  <c r="N64" i="3"/>
  <c r="O64" i="3" s="1"/>
  <c r="N63" i="3"/>
  <c r="N62" i="3"/>
  <c r="N61" i="3"/>
  <c r="N60" i="3"/>
  <c r="N59" i="3"/>
  <c r="N58" i="3"/>
  <c r="N52" i="3"/>
  <c r="N49" i="3"/>
  <c r="N48" i="3"/>
  <c r="N47" i="3"/>
  <c r="N46" i="3"/>
  <c r="N45" i="3"/>
  <c r="N44" i="3"/>
  <c r="N43" i="3"/>
  <c r="N42" i="3"/>
  <c r="N41" i="3"/>
  <c r="N40" i="3"/>
  <c r="N39" i="3"/>
  <c r="N38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O23" i="3" s="1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B31" i="2"/>
  <c r="O8" i="3" l="1"/>
  <c r="O18" i="3"/>
  <c r="O52" i="3"/>
  <c r="O5" i="3"/>
  <c r="O27" i="3"/>
  <c r="O70" i="3" l="1"/>
  <c r="O71" i="3" s="1"/>
  <c r="O72" i="3" l="1"/>
  <c r="O73" i="3" s="1"/>
  <c r="G9" i="1" s="1"/>
  <c r="J9" i="1" l="1"/>
  <c r="J8" i="1"/>
  <c r="J7" i="1"/>
  <c r="J10" i="1" l="1"/>
</calcChain>
</file>

<file path=xl/sharedStrings.xml><?xml version="1.0" encoding="utf-8"?>
<sst xmlns="http://schemas.openxmlformats.org/spreadsheetml/2006/main" count="318" uniqueCount="238">
  <si>
    <t>序号</t>
  </si>
  <si>
    <t>项目</t>
    <phoneticPr fontId="3" type="noConversion"/>
  </si>
  <si>
    <t>内容</t>
  </si>
  <si>
    <t>单价</t>
  </si>
  <si>
    <t>单位</t>
  </si>
  <si>
    <t>执行场次数量</t>
    <phoneticPr fontId="3" type="noConversion"/>
  </si>
  <si>
    <t>小计</t>
    <phoneticPr fontId="3" type="noConversion"/>
  </si>
  <si>
    <t>备注</t>
    <phoneticPr fontId="3" type="noConversion"/>
  </si>
  <si>
    <t>普通场（1天）</t>
    <rPh sb="0" eb="6">
      <t>pu'tong'chan</t>
    </rPh>
    <phoneticPr fontId="3" type="noConversion"/>
  </si>
  <si>
    <t>同一场地，执行1天费用</t>
    <rPh sb="0" eb="4">
      <t>tia</t>
    </rPh>
    <phoneticPr fontId="3" type="noConversion"/>
  </si>
  <si>
    <t>元/场</t>
    <phoneticPr fontId="3" type="noConversion"/>
  </si>
  <si>
    <t>具体场次明细见《场次表》</t>
    <phoneticPr fontId="3" type="noConversion"/>
  </si>
  <si>
    <t>普通场（2天）</t>
    <rPh sb="0" eb="6">
      <t>pu'tong'chan</t>
    </rPh>
    <phoneticPr fontId="3" type="noConversion"/>
  </si>
  <si>
    <t>同一场地，连续活动2天费用</t>
    <phoneticPr fontId="3" type="noConversion"/>
  </si>
  <si>
    <t>元/场</t>
    <phoneticPr fontId="3" type="noConversion"/>
  </si>
  <si>
    <t>追加费用</t>
    <phoneticPr fontId="3" type="noConversion"/>
  </si>
  <si>
    <t>单场统一报价外发生的追加费用</t>
    <phoneticPr fontId="3" type="noConversion"/>
  </si>
  <si>
    <t>元</t>
    <phoneticPr fontId="3" type="noConversion"/>
  </si>
  <si>
    <t xml:space="preserve">Grand Total </t>
  </si>
  <si>
    <t>客户名称:</t>
  </si>
  <si>
    <t>优  叻  结  算  单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</si>
  <si>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</si>
  <si>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</si>
  <si>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肺癌筛查车项目</t>
    <phoneticPr fontId="3" type="noConversion"/>
  </si>
  <si>
    <t>执行时间：2019年12月11日-2020年1月12日</t>
    <phoneticPr fontId="3" type="noConversion"/>
  </si>
  <si>
    <t>Prepared by:</t>
  </si>
  <si>
    <t>Approved by:</t>
  </si>
  <si>
    <t>12月11日-1月12日，具体明细见《追加费用》</t>
    <phoneticPr fontId="3" type="noConversion"/>
  </si>
  <si>
    <t>筛查日期</t>
  </si>
  <si>
    <t>场次</t>
  </si>
  <si>
    <t>筛查地点</t>
  </si>
  <si>
    <t>是否有启动仪式</t>
    <phoneticPr fontId="3" type="noConversion"/>
  </si>
  <si>
    <t>仪式场物料</t>
    <phoneticPr fontId="3" type="noConversion"/>
  </si>
  <si>
    <t>徐州</t>
  </si>
  <si>
    <t>徐州市肿瘤医院 （鼓楼区环城路131号）</t>
  </si>
  <si>
    <t>徐州市朱庄社区卫生服务中心（鼓楼区轻工路9号）</t>
  </si>
  <si>
    <t>徐州市丰财社区卫生服务中心（鼓楼区下淀路121号）</t>
  </si>
  <si>
    <t>浙江杭州</t>
  </si>
  <si>
    <t>中国科学院大学附属肿瘤医院2号楼门口 （浙江省杭州市半山东路1号）</t>
    <phoneticPr fontId="3" type="noConversion"/>
  </si>
  <si>
    <t>是</t>
  </si>
  <si>
    <t>AV设备+舞台+背景桁架+开幕卷轴</t>
    <phoneticPr fontId="3" type="noConversion"/>
  </si>
  <si>
    <t>台州</t>
  </si>
  <si>
    <t>台州恩泽医疗中心（集团）恩泽医院 北门门诊前广场（浙江省台州市路桥区桐扬路东1号）</t>
    <phoneticPr fontId="3" type="noConversion"/>
  </si>
  <si>
    <t>AV设备+背景桁架+开幕卷轴</t>
    <phoneticPr fontId="3" type="noConversion"/>
  </si>
  <si>
    <t>台州市路桥区蓬街镇亚欧小镇恩泽智慧诊室前</t>
  </si>
  <si>
    <t>台州市仙居县横溪镇政府办事大厅前广场</t>
  </si>
  <si>
    <t>台州天台县人民医院广场（康宁中路1号）</t>
  </si>
  <si>
    <t>台州天台县人民医院医共体平桥分院广场（团结路75号）</t>
  </si>
  <si>
    <t>温州</t>
  </si>
  <si>
    <t>平阳县人民医院老院区，雅河路112号</t>
  </si>
  <si>
    <t>温州平阳县青街畲族乡青街小学</t>
  </si>
  <si>
    <t>台州三门县心湖公园</t>
  </si>
  <si>
    <t>台州三门县万通手机卖场三角塘店门前</t>
  </si>
  <si>
    <t>台州温岭市城南镇卫生院</t>
  </si>
  <si>
    <t>台州市椒江区章安街道卫生服务中心</t>
    <phoneticPr fontId="3" type="noConversion"/>
  </si>
  <si>
    <t>AV设备+舞台+启动球</t>
    <phoneticPr fontId="3" type="noConversion"/>
  </si>
  <si>
    <t>丽水</t>
  </si>
  <si>
    <t>丽水市人民医院  丽水市莲都区大众街15号</t>
  </si>
  <si>
    <t>丽水市白云街道社区卫生服务中心   丽水市莲都区金桥东街66号</t>
  </si>
  <si>
    <t>台州市黄岩区宁溪镇中心卫生院    宁溪镇宁川西路5号</t>
    <phoneticPr fontId="3" type="noConversion"/>
  </si>
  <si>
    <t>台州市黄岩区江口镇街道卫生院    黄岩区江口街333号</t>
  </si>
  <si>
    <t>龙泉</t>
  </si>
  <si>
    <t>龙泉市人民医院   浙江省龙泉市东茶路699号</t>
  </si>
  <si>
    <t>肺癌筛查防治公益行动-筛查车项目执行场次表</t>
    <phoneticPr fontId="2" type="noConversion"/>
  </si>
  <si>
    <t>追 加 费 用 明 细 表</t>
    <phoneticPr fontId="3" type="noConversion"/>
  </si>
  <si>
    <t>日期</t>
    <phoneticPr fontId="3" type="noConversion"/>
  </si>
  <si>
    <t>场地</t>
    <phoneticPr fontId="3" type="noConversion"/>
  </si>
  <si>
    <t xml:space="preserve">项目    </t>
  </si>
  <si>
    <t>城市</t>
  </si>
  <si>
    <t>时间</t>
  </si>
  <si>
    <t>数量</t>
  </si>
  <si>
    <t>小计</t>
  </si>
  <si>
    <t>合计</t>
  </si>
  <si>
    <t>追加费用</t>
    <phoneticPr fontId="3" type="noConversion"/>
  </si>
  <si>
    <t>/</t>
    <phoneticPr fontId="3" type="noConversion"/>
  </si>
  <si>
    <t>户外音响</t>
    <phoneticPr fontId="3" type="noConversion"/>
  </si>
  <si>
    <t>音响设备（2个15寸户外音响+2个话筒+1个基础调音台等其他配件）</t>
    <phoneticPr fontId="3" type="noConversion"/>
  </si>
  <si>
    <t>元/套</t>
    <phoneticPr fontId="3" type="noConversion"/>
  </si>
  <si>
    <t>音响存放箱</t>
    <phoneticPr fontId="3" type="noConversion"/>
  </si>
  <si>
    <t>推荐采购航空箱，50*50*75cm</t>
    <phoneticPr fontId="3" type="noConversion"/>
  </si>
  <si>
    <t>元/个</t>
    <phoneticPr fontId="3" type="noConversion"/>
  </si>
  <si>
    <t>整理箱</t>
    <phoneticPr fontId="3" type="noConversion"/>
  </si>
  <si>
    <t>存放调音台等音响设备小配件等</t>
    <phoneticPr fontId="3" type="noConversion"/>
  </si>
  <si>
    <t>徐州市肿瘤医院</t>
    <phoneticPr fontId="3" type="noConversion"/>
  </si>
  <si>
    <t>宣传单页</t>
    <phoneticPr fontId="3" type="noConversion"/>
  </si>
  <si>
    <t>元/张</t>
    <phoneticPr fontId="3" type="noConversion"/>
  </si>
  <si>
    <t>台卡</t>
    <phoneticPr fontId="3" type="noConversion"/>
  </si>
  <si>
    <t>A3铜版纸＋高清画面，接待区2，报告领取区1，患教&amp;义诊区1，费证清1</t>
    <phoneticPr fontId="3" type="noConversion"/>
  </si>
  <si>
    <t>元/张</t>
    <phoneticPr fontId="3" type="noConversion"/>
  </si>
  <si>
    <t>宣传三折页</t>
    <phoneticPr fontId="3" type="noConversion"/>
  </si>
  <si>
    <t>A4，每天50份</t>
    <phoneticPr fontId="3" type="noConversion"/>
  </si>
  <si>
    <t>门型展架画面</t>
    <phoneticPr fontId="3" type="noConversion"/>
  </si>
  <si>
    <t>筛查流程画面更换</t>
    <phoneticPr fontId="3" type="noConversion"/>
  </si>
  <si>
    <t>红地毯</t>
    <phoneticPr fontId="3" type="noConversion"/>
  </si>
  <si>
    <t>红色地毯，筛查车区域使用，一个场地使用1块，24平</t>
    <phoneticPr fontId="3" type="noConversion"/>
  </si>
  <si>
    <t>元/平方</t>
  </si>
  <si>
    <t>桶装水</t>
    <phoneticPr fontId="3" type="noConversion"/>
  </si>
  <si>
    <t>桶装水，每天1桶</t>
    <phoneticPr fontId="3" type="noConversion"/>
  </si>
  <si>
    <t>元/桶</t>
    <phoneticPr fontId="3" type="noConversion"/>
  </si>
  <si>
    <t>路由器</t>
    <phoneticPr fontId="2" type="noConversion"/>
  </si>
  <si>
    <t>华为4G路由 ，移动300G，客户要求购买</t>
    <phoneticPr fontId="2" type="noConversion"/>
  </si>
  <si>
    <t>元/个</t>
    <phoneticPr fontId="3" type="noConversion"/>
  </si>
  <si>
    <t>李文广</t>
  </si>
  <si>
    <t>专家劳务费，税后3000元＋个税550元＝3550元</t>
    <phoneticPr fontId="3" type="noConversion"/>
  </si>
  <si>
    <t>元/人</t>
    <phoneticPr fontId="3" type="noConversion"/>
  </si>
  <si>
    <t>张兰胜</t>
  </si>
  <si>
    <t>专家劳务费，税后2000元＋个税300元＝2300元</t>
    <phoneticPr fontId="3" type="noConversion"/>
  </si>
  <si>
    <t>渠敬明</t>
  </si>
  <si>
    <t>朱庄社区卫生服务中心</t>
    <phoneticPr fontId="3" type="noConversion"/>
  </si>
  <si>
    <t>宣传三折页</t>
    <phoneticPr fontId="3" type="noConversion"/>
  </si>
  <si>
    <t>A4，每天50份</t>
    <phoneticPr fontId="3" type="noConversion"/>
  </si>
  <si>
    <t>红地毯</t>
    <phoneticPr fontId="3" type="noConversion"/>
  </si>
  <si>
    <t>桶装水</t>
    <phoneticPr fontId="3" type="noConversion"/>
  </si>
  <si>
    <t>桶装水，每天1桶</t>
    <phoneticPr fontId="3" type="noConversion"/>
  </si>
  <si>
    <t>元/桶</t>
    <phoneticPr fontId="3" type="noConversion"/>
  </si>
  <si>
    <t>宣传单页</t>
    <phoneticPr fontId="2" type="noConversion"/>
  </si>
  <si>
    <t>元/张</t>
  </si>
  <si>
    <t>丰财社区卫生服务中心</t>
    <phoneticPr fontId="3" type="noConversion"/>
  </si>
  <si>
    <t>浙江省肿瘤医院</t>
    <phoneticPr fontId="3" type="noConversion"/>
  </si>
  <si>
    <t>门型展架画面</t>
  </si>
  <si>
    <t>3个专家介绍画面，0.8*1.8米</t>
  </si>
  <si>
    <t>调音师</t>
  </si>
  <si>
    <t>19日，负责现场音响调试，主持人麦克风调试</t>
    <rPh sb="0" eb="20">
      <t>wa</t>
    </rPh>
    <phoneticPr fontId="11" type="noConversion"/>
  </si>
  <si>
    <t>元/天</t>
  </si>
  <si>
    <t>物料搭建费</t>
    <phoneticPr fontId="3" type="noConversion"/>
  </si>
  <si>
    <t>18日晚进场，19日晚撤场，舞台+背景桁架</t>
    <rPh sb="0" eb="18">
      <t>ren'gong'f</t>
    </rPh>
    <phoneticPr fontId="3" type="noConversion"/>
  </si>
  <si>
    <t>元/人</t>
    <rPh sb="0" eb="1">
      <t>r</t>
    </rPh>
    <phoneticPr fontId="3" type="noConversion"/>
  </si>
  <si>
    <t>物料运输费</t>
    <phoneticPr fontId="3" type="noConversion"/>
  </si>
  <si>
    <t>18日晚进场，19日晚撤场，3号大车：AV设备+舞台+背景桁架</t>
    <phoneticPr fontId="3" type="noConversion"/>
  </si>
  <si>
    <t>元/次</t>
    <phoneticPr fontId="3" type="noConversion"/>
  </si>
  <si>
    <t>调音台</t>
  </si>
  <si>
    <t>元/台</t>
    <phoneticPr fontId="3" type="noConversion"/>
  </si>
  <si>
    <t>全频音箱</t>
  </si>
  <si>
    <t>话筒</t>
    <phoneticPr fontId="3" type="noConversion"/>
  </si>
  <si>
    <t>舞台</t>
  </si>
  <si>
    <t>仪式道具</t>
  </si>
  <si>
    <t>开幕卷轴租赁，高80CM，长2.4M，可供5-6人使用</t>
    <phoneticPr fontId="3" type="noConversion"/>
  </si>
  <si>
    <t>舞台背景桁架</t>
  </si>
  <si>
    <t>元/平</t>
    <phoneticPr fontId="2" type="noConversion"/>
  </si>
  <si>
    <t>媒体车马费</t>
    <phoneticPr fontId="3" type="noConversion"/>
  </si>
  <si>
    <t>一共有16家媒体，其中7家媒体各2人，车马费：7*2*500=7000元，9家媒体各1人，车马费：9*500=4500元，共计：7000+4500=11500元</t>
    <phoneticPr fontId="3" type="noConversion"/>
  </si>
  <si>
    <t>元/人</t>
    <phoneticPr fontId="3" type="noConversion"/>
  </si>
  <si>
    <t>门型展架</t>
    <phoneticPr fontId="3" type="noConversion"/>
  </si>
  <si>
    <t>0.8M*1.8M，高清画面，筛查流程1，肺扬之家1，绕口令1，肺小结节科普1，费证清1，患教1，AI技术1，日程展架1</t>
    <phoneticPr fontId="3" type="noConversion"/>
  </si>
  <si>
    <t>元/个</t>
  </si>
  <si>
    <t>分步展架</t>
    <phoneticPr fontId="3" type="noConversion"/>
  </si>
  <si>
    <t>KT板＋铁架，高清写真，包边，5个分步流程+1个筛查须知</t>
    <phoneticPr fontId="3" type="noConversion"/>
  </si>
  <si>
    <t>画报桶</t>
    <phoneticPr fontId="3" type="noConversion"/>
  </si>
  <si>
    <t>用以保护8个门型展架画面，避免有折痕出现损坏</t>
    <phoneticPr fontId="3" type="noConversion"/>
  </si>
  <si>
    <t>中转袋</t>
    <phoneticPr fontId="3" type="noConversion"/>
  </si>
  <si>
    <t>100*100*120cm，用以存放收纳人偶服</t>
    <phoneticPr fontId="3" type="noConversion"/>
  </si>
  <si>
    <t>电视机存放箱</t>
    <phoneticPr fontId="3" type="noConversion"/>
  </si>
  <si>
    <t>推荐采购航空箱，135*87*70cm，可装2个电视机</t>
    <phoneticPr fontId="3" type="noConversion"/>
  </si>
  <si>
    <t>用以存放工作服，回收的知情同意书，剪彩仪式绣球、剪彩剪刀等活动现场物料</t>
    <phoneticPr fontId="3" type="noConversion"/>
  </si>
  <si>
    <t>台卡</t>
    <phoneticPr fontId="3" type="noConversion"/>
  </si>
  <si>
    <t>A3铜版纸＋高清画面，接待区2，患教&amp;义诊区2</t>
    <phoneticPr fontId="3" type="noConversion"/>
  </si>
  <si>
    <t>矿泉水</t>
  </si>
  <si>
    <t>农夫山泉矿泉水550ML*28，整箱，AZ负责人要求提供200瓶矿泉水（单场报价中已含12瓶）</t>
    <phoneticPr fontId="3" type="noConversion"/>
  </si>
  <si>
    <t>元/箱</t>
    <phoneticPr fontId="3" type="noConversion"/>
  </si>
  <si>
    <t>垃圾袋</t>
    <phoneticPr fontId="3" type="noConversion"/>
  </si>
  <si>
    <t>垃圾桶使用</t>
    <phoneticPr fontId="3" type="noConversion"/>
  </si>
  <si>
    <t>元/卷</t>
    <phoneticPr fontId="3" type="noConversion"/>
  </si>
  <si>
    <t>鲜花</t>
    <phoneticPr fontId="3" type="noConversion"/>
  </si>
  <si>
    <t>演讲台鲜花装饰</t>
    <phoneticPr fontId="3" type="noConversion"/>
  </si>
  <si>
    <t>元/套</t>
  </si>
  <si>
    <t>一次性雨衣</t>
    <phoneticPr fontId="3" type="noConversion"/>
  </si>
  <si>
    <t>康康人偶服清洗</t>
    <phoneticPr fontId="3" type="noConversion"/>
  </si>
  <si>
    <t>康康人偶服+人偶头套清洗费用</t>
    <phoneticPr fontId="3" type="noConversion"/>
  </si>
  <si>
    <t>工作服清洗</t>
    <phoneticPr fontId="3" type="noConversion"/>
  </si>
  <si>
    <t>引导员工作服清洗费用</t>
    <phoneticPr fontId="3" type="noConversion"/>
  </si>
  <si>
    <t>元/件</t>
    <phoneticPr fontId="3" type="noConversion"/>
  </si>
  <si>
    <t>台州恩泽医院</t>
    <phoneticPr fontId="3" type="noConversion"/>
  </si>
  <si>
    <t>调音师</t>
    <phoneticPr fontId="3" type="noConversion"/>
  </si>
  <si>
    <t>21日，负责现场音响调试，主持人麦克风调试</t>
    <rPh sb="0" eb="20">
      <t>wa</t>
    </rPh>
    <phoneticPr fontId="3" type="noConversion"/>
  </si>
  <si>
    <t>物料运输费</t>
    <rPh sb="0" eb="2">
      <t>wu'liao'yun'shu'fe</t>
    </rPh>
    <phoneticPr fontId="3" type="noConversion"/>
  </si>
  <si>
    <t>红色地毯，舞台区域使用，3*7M</t>
    <phoneticPr fontId="3" type="noConversion"/>
  </si>
  <si>
    <t>元/平</t>
    <phoneticPr fontId="3" type="noConversion"/>
  </si>
  <si>
    <t>台州仙居县横溪镇卫生中心</t>
  </si>
  <si>
    <t>红色地毯，筛查车区域使用，3*7M</t>
    <phoneticPr fontId="3" type="noConversion"/>
  </si>
  <si>
    <t>元/平</t>
  </si>
  <si>
    <t>温州市平阳县人民医院</t>
    <phoneticPr fontId="3" type="noConversion"/>
  </si>
  <si>
    <t>专家台卡</t>
  </si>
  <si>
    <t>制作11个专家台卡，A4彩打</t>
    <phoneticPr fontId="3" type="noConversion"/>
  </si>
  <si>
    <t>上海苏宁宝丽嘉酒店</t>
    <phoneticPr fontId="3" type="noConversion"/>
  </si>
  <si>
    <t>项目组人员</t>
    <phoneticPr fontId="3" type="noConversion"/>
  </si>
  <si>
    <t>现场执行1天</t>
    <phoneticPr fontId="3" type="noConversion"/>
  </si>
  <si>
    <t>元/天</t>
    <phoneticPr fontId="3" type="noConversion"/>
  </si>
  <si>
    <t>康康人偶</t>
    <phoneticPr fontId="3" type="noConversion"/>
  </si>
  <si>
    <t>兼职人员1天</t>
    <phoneticPr fontId="3" type="noConversion"/>
  </si>
  <si>
    <t>台州市黄岩区宁溪镇中心卫生院</t>
  </si>
  <si>
    <t>专家台卡</t>
    <phoneticPr fontId="3" type="noConversion"/>
  </si>
  <si>
    <t>制作6个专家台卡，A4彩打</t>
    <phoneticPr fontId="3" type="noConversion"/>
  </si>
  <si>
    <t>龙泉市人民医院</t>
    <phoneticPr fontId="3" type="noConversion"/>
  </si>
  <si>
    <t>移动硬盘</t>
    <phoneticPr fontId="3" type="noConversion"/>
  </si>
  <si>
    <t>1TB存储，用以储存筛查影像数据</t>
    <phoneticPr fontId="3" type="noConversion"/>
  </si>
  <si>
    <t>Sub-total</t>
  </si>
  <si>
    <t>10%服务费</t>
  </si>
  <si>
    <t>3%税金</t>
  </si>
  <si>
    <t>合计</t>
    <phoneticPr fontId="2" type="noConversion"/>
  </si>
  <si>
    <t>12月11日-1月12日，执行场次汇总</t>
    <phoneticPr fontId="3" type="noConversion"/>
  </si>
  <si>
    <t>宣传单页</t>
    <phoneticPr fontId="3" type="noConversion"/>
  </si>
  <si>
    <t>元/张</t>
    <phoneticPr fontId="3" type="noConversion"/>
  </si>
  <si>
    <t>12月20日晚，恩泽医院进场，背景桁架</t>
    <rPh sb="0" eb="15">
      <t>ren'gong'f</t>
    </rPh>
    <phoneticPr fontId="3" type="noConversion"/>
  </si>
  <si>
    <t>12月21日中午，恩泽医院撤场，筛查区域+背景桁架</t>
    <rPh sb="0" eb="11">
      <t>wan'jiawan'jiaye'wada'jia</t>
    </rPh>
    <phoneticPr fontId="3" type="noConversion"/>
  </si>
  <si>
    <t>12月21日中午，蓬街社区进场，筛查区域</t>
    <rPh sb="0" eb="11">
      <t>wan'jiawan'jiaye'wada'jia</t>
    </rPh>
    <phoneticPr fontId="3" type="noConversion"/>
  </si>
  <si>
    <t>12月21日中午，蓬街社区进场，2辆小型运输车辆（1号车：帐篷、桌椅    2号车：10个活动展板等其他物料）</t>
    <phoneticPr fontId="3" type="noConversion"/>
  </si>
  <si>
    <t>元/次</t>
    <phoneticPr fontId="3" type="noConversion"/>
  </si>
  <si>
    <t>12月20日晚进场 ，21日中午撤场，1辆小型运输车辆：AV设备+背景桁架</t>
    <phoneticPr fontId="3" type="noConversion"/>
  </si>
  <si>
    <t>数字控台租赁</t>
  </si>
  <si>
    <t>数字控台租赁</t>
    <phoneticPr fontId="3" type="noConversion"/>
  </si>
  <si>
    <t>单15音响租赁</t>
  </si>
  <si>
    <t>单15音响租赁</t>
    <phoneticPr fontId="3" type="noConversion"/>
  </si>
  <si>
    <t>高频无线手持话筒租赁</t>
  </si>
  <si>
    <t>高频无线手持话筒租赁</t>
    <phoneticPr fontId="3" type="noConversion"/>
  </si>
  <si>
    <t>舞台租赁，含红地毯。10M*3M</t>
    <phoneticPr fontId="3" type="noConversion"/>
  </si>
  <si>
    <t>背景高精喷绘布＋桁架租赁，4M*10M</t>
    <rPh sb="0" eb="7">
      <t>ke'en</t>
    </rPh>
    <phoneticPr fontId="2" type="noConversion"/>
  </si>
  <si>
    <t>背景高精喷绘布＋桁架租赁，2.5M*7M</t>
    <rPh sb="0" eb="7">
      <t>ke'en</t>
    </rPh>
    <phoneticPr fontId="2" type="noConversion"/>
  </si>
  <si>
    <t>1月11日-12日</t>
    <phoneticPr fontId="2" type="noConversion"/>
  </si>
  <si>
    <t>因制作有误，扣除单页制作费用</t>
    <phoneticPr fontId="3" type="noConversion"/>
  </si>
  <si>
    <t>A4，朱庄社区的单页，AZ负责人之前提供的医院名字有误，应该是琵琶社区，要求重新印300份给到医院</t>
    <phoneticPr fontId="2" type="noConversion"/>
  </si>
  <si>
    <t>A4彩印，实际安排制作400张，（单场报价中已含200张）</t>
    <phoneticPr fontId="3" type="noConversion"/>
  </si>
  <si>
    <t>19日杭州天气预报有雨，AZ负责人要求准备50套雨衣备用</t>
    <phoneticPr fontId="3" type="noConversion"/>
  </si>
  <si>
    <t>场次</t>
    <phoneticPr fontId="14" type="noConversion"/>
  </si>
  <si>
    <t>报价</t>
  </si>
  <si>
    <t>12月16日谈后抹零最终</t>
  </si>
  <si>
    <t>11月24日-11月27日</t>
  </si>
  <si>
    <t>无锡</t>
  </si>
  <si>
    <t>11月30日-12月1日</t>
  </si>
  <si>
    <t>常州</t>
  </si>
  <si>
    <t>上海</t>
  </si>
  <si>
    <t>12月3日-12月5日</t>
  </si>
  <si>
    <t>南通</t>
  </si>
  <si>
    <t>12月6日-12月8日</t>
  </si>
  <si>
    <t>南京</t>
  </si>
  <si>
    <t>增加了南京到徐州的运输</t>
  </si>
  <si>
    <t>TOTAL:</t>
  </si>
  <si>
    <t>12月11日-1月12日</t>
    <phoneticPr fontId="2" type="noConversion"/>
  </si>
  <si>
    <t>11月24日-1月12日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</si>
</sst>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&quot;¥&quot;#,##0_);[Red]\(&quot;¥&quot;#,##0\)"/>
    <numFmt numFmtId="182" formatCode="[$-F800]dddd\,\ mmmm\ dd\,\ yyyy"/>
    <numFmt numFmtId="183" formatCode="#,##0_);[Red]\(#,##0\)"/>
    <numFmt numFmtId="184" formatCode="yyyy&quot;年&quot;m&quot;月&quot;d&quot;日&quot;;@"/>
    <numFmt numFmtId="185" formatCode="0;[Red]0"/>
    <numFmt numFmtId="186" formatCode="0_ "/>
  </numFmts>
  <fonts count="16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9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177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 wrapText="1"/>
    </xf>
    <xf numFmtId="179" fontId="9" fillId="4" borderId="2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left" vertical="center"/>
    </xf>
    <xf numFmtId="177" fontId="4" fillId="2" borderId="8" xfId="1" applyNumberFormat="1" applyFont="1" applyFill="1" applyBorder="1" applyAlignment="1">
      <alignment vertical="center"/>
    </xf>
    <xf numFmtId="0" fontId="4" fillId="2" borderId="8" xfId="1" applyFont="1" applyFill="1" applyBorder="1" applyAlignment="1">
      <alignment horizontal="center" vertical="center"/>
    </xf>
    <xf numFmtId="177" fontId="4" fillId="2" borderId="8" xfId="1" applyNumberFormat="1" applyFont="1" applyFill="1" applyBorder="1" applyAlignment="1">
      <alignment horizontal="right" vertical="center"/>
    </xf>
    <xf numFmtId="177" fontId="4" fillId="2" borderId="12" xfId="1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/>
    </xf>
    <xf numFmtId="177" fontId="4" fillId="2" borderId="14" xfId="1" applyNumberFormat="1" applyFont="1" applyFill="1" applyBorder="1" applyAlignment="1">
      <alignment vertical="center"/>
    </xf>
    <xf numFmtId="0" fontId="4" fillId="2" borderId="14" xfId="1" applyFont="1" applyFill="1" applyBorder="1" applyAlignment="1">
      <alignment horizontal="center" vertical="center"/>
    </xf>
    <xf numFmtId="177" fontId="4" fillId="2" borderId="14" xfId="1" applyNumberFormat="1" applyFont="1" applyFill="1" applyBorder="1" applyAlignment="1">
      <alignment horizontal="right" vertical="center"/>
    </xf>
    <xf numFmtId="177" fontId="4" fillId="2" borderId="18" xfId="1" applyNumberFormat="1" applyFont="1" applyFill="1" applyBorder="1" applyAlignment="1">
      <alignment vertical="center"/>
    </xf>
    <xf numFmtId="0" fontId="4" fillId="2" borderId="19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center" vertical="center"/>
    </xf>
    <xf numFmtId="177" fontId="4" fillId="2" borderId="19" xfId="1" applyNumberFormat="1" applyFont="1" applyFill="1" applyBorder="1" applyAlignment="1">
      <alignment horizontal="right" vertical="center"/>
    </xf>
    <xf numFmtId="177" fontId="4" fillId="2" borderId="23" xfId="1" applyNumberFormat="1" applyFont="1" applyFill="1" applyBorder="1" applyAlignment="1">
      <alignment horizontal="right" vertical="center"/>
    </xf>
    <xf numFmtId="177" fontId="8" fillId="0" borderId="27" xfId="1" applyNumberFormat="1" applyFont="1" applyFill="1" applyBorder="1" applyAlignment="1">
      <alignment vertical="center"/>
    </xf>
    <xf numFmtId="180" fontId="10" fillId="0" borderId="28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81" fontId="4" fillId="2" borderId="3" xfId="0" applyNumberFormat="1" applyFont="1" applyFill="1" applyBorder="1" applyAlignment="1">
      <alignment vertical="center"/>
    </xf>
    <xf numFmtId="0" fontId="7" fillId="2" borderId="29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181" fontId="7" fillId="2" borderId="32" xfId="1" applyNumberFormat="1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181" fontId="4" fillId="2" borderId="32" xfId="1" applyNumberFormat="1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left" vertical="center"/>
    </xf>
    <xf numFmtId="177" fontId="4" fillId="2" borderId="21" xfId="1" applyNumberFormat="1" applyFont="1" applyFill="1" applyBorder="1" applyAlignment="1">
      <alignment vertical="center"/>
    </xf>
    <xf numFmtId="0" fontId="4" fillId="2" borderId="21" xfId="1" applyFont="1" applyFill="1" applyBorder="1" applyAlignment="1">
      <alignment vertical="center"/>
    </xf>
    <xf numFmtId="181" fontId="4" fillId="2" borderId="20" xfId="1" applyNumberFormat="1" applyFont="1" applyFill="1" applyBorder="1" applyAlignment="1">
      <alignment horizontal="left" vertical="center"/>
    </xf>
    <xf numFmtId="0" fontId="4" fillId="2" borderId="36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181" fontId="4" fillId="2" borderId="37" xfId="0" applyNumberFormat="1" applyFont="1" applyFill="1" applyBorder="1" applyAlignment="1">
      <alignment vertical="center"/>
    </xf>
    <xf numFmtId="181" fontId="7" fillId="2" borderId="31" xfId="1" applyNumberFormat="1" applyFont="1" applyFill="1" applyBorder="1" applyAlignment="1">
      <alignment horizontal="left" vertical="center"/>
    </xf>
    <xf numFmtId="181" fontId="4" fillId="2" borderId="31" xfId="1" applyNumberFormat="1" applyFont="1" applyFill="1" applyBorder="1" applyAlignment="1">
      <alignment horizontal="left" vertical="center"/>
    </xf>
    <xf numFmtId="181" fontId="4" fillId="2" borderId="22" xfId="1" applyNumberFormat="1" applyFont="1" applyFill="1" applyBorder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4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7" fillId="5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82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82" fontId="4" fillId="3" borderId="14" xfId="1" applyNumberFormat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left" vertical="center"/>
    </xf>
    <xf numFmtId="177" fontId="4" fillId="3" borderId="14" xfId="1" applyNumberFormat="1" applyFont="1" applyFill="1" applyBorder="1" applyAlignment="1">
      <alignment vertical="center"/>
    </xf>
    <xf numFmtId="0" fontId="4" fillId="3" borderId="19" xfId="1" applyFont="1" applyFill="1" applyBorder="1" applyAlignment="1">
      <alignment horizontal="center" vertical="center"/>
    </xf>
    <xf numFmtId="177" fontId="4" fillId="3" borderId="19" xfId="1" applyNumberFormat="1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center" vertical="center"/>
    </xf>
    <xf numFmtId="182" fontId="4" fillId="3" borderId="48" xfId="1" applyNumberFormat="1" applyFont="1" applyFill="1" applyBorder="1" applyAlignment="1">
      <alignment horizontal="center" vertical="center"/>
    </xf>
    <xf numFmtId="0" fontId="4" fillId="3" borderId="48" xfId="1" applyFont="1" applyFill="1" applyBorder="1" applyAlignment="1">
      <alignment horizontal="center" vertical="center"/>
    </xf>
    <xf numFmtId="0" fontId="4" fillId="3" borderId="48" xfId="1" applyFont="1" applyFill="1" applyBorder="1" applyAlignment="1">
      <alignment horizontal="left" vertical="center"/>
    </xf>
    <xf numFmtId="177" fontId="4" fillId="3" borderId="48" xfId="1" applyNumberFormat="1" applyFont="1" applyFill="1" applyBorder="1" applyAlignment="1">
      <alignment vertical="center"/>
    </xf>
    <xf numFmtId="177" fontId="4" fillId="3" borderId="48" xfId="1" applyNumberFormat="1" applyFont="1" applyFill="1" applyBorder="1" applyAlignment="1">
      <alignment horizontal="right" vertical="center"/>
    </xf>
    <xf numFmtId="0" fontId="4" fillId="3" borderId="8" xfId="1" applyFont="1" applyFill="1" applyBorder="1" applyAlignment="1">
      <alignment horizontal="left" vertical="center"/>
    </xf>
    <xf numFmtId="177" fontId="4" fillId="3" borderId="8" xfId="1" applyNumberFormat="1" applyFont="1" applyFill="1" applyBorder="1" applyAlignment="1">
      <alignment vertical="center"/>
    </xf>
    <xf numFmtId="0" fontId="4" fillId="3" borderId="8" xfId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right" vertical="center"/>
    </xf>
    <xf numFmtId="0" fontId="4" fillId="3" borderId="19" xfId="1" applyFont="1" applyFill="1" applyBorder="1" applyAlignment="1">
      <alignment horizontal="left" vertical="center"/>
    </xf>
    <xf numFmtId="177" fontId="4" fillId="3" borderId="19" xfId="1" applyNumberFormat="1" applyFont="1" applyFill="1" applyBorder="1" applyAlignment="1">
      <alignment vertical="center"/>
    </xf>
    <xf numFmtId="177" fontId="4" fillId="3" borderId="14" xfId="1" applyNumberFormat="1" applyFont="1" applyFill="1" applyBorder="1" applyAlignment="1">
      <alignment horizontal="right" vertical="center"/>
    </xf>
    <xf numFmtId="183" fontId="4" fillId="0" borderId="19" xfId="1" applyNumberFormat="1" applyFont="1" applyFill="1" applyBorder="1" applyAlignment="1">
      <alignment vertical="center"/>
    </xf>
    <xf numFmtId="0" fontId="4" fillId="0" borderId="19" xfId="1" applyFont="1" applyFill="1" applyBorder="1" applyAlignment="1">
      <alignment horizontal="center" vertical="center"/>
    </xf>
    <xf numFmtId="177" fontId="4" fillId="3" borderId="19" xfId="1" applyNumberFormat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left" vertical="center"/>
    </xf>
    <xf numFmtId="177" fontId="4" fillId="3" borderId="23" xfId="1" applyNumberFormat="1" applyFont="1" applyFill="1" applyBorder="1" applyAlignment="1">
      <alignment vertical="center"/>
    </xf>
    <xf numFmtId="177" fontId="4" fillId="3" borderId="23" xfId="1" applyNumberFormat="1" applyFont="1" applyFill="1" applyBorder="1" applyAlignment="1">
      <alignment horizontal="center" vertical="center"/>
    </xf>
    <xf numFmtId="177" fontId="4" fillId="3" borderId="23" xfId="1" applyNumberFormat="1" applyFont="1" applyFill="1" applyBorder="1" applyAlignment="1">
      <alignment horizontal="right" vertical="center"/>
    </xf>
    <xf numFmtId="0" fontId="4" fillId="3" borderId="60" xfId="1" applyFont="1" applyFill="1" applyBorder="1" applyAlignment="1">
      <alignment horizontal="left" vertical="center"/>
    </xf>
    <xf numFmtId="177" fontId="4" fillId="3" borderId="60" xfId="1" applyNumberFormat="1" applyFont="1" applyFill="1" applyBorder="1" applyAlignment="1">
      <alignment vertical="center"/>
    </xf>
    <xf numFmtId="0" fontId="4" fillId="3" borderId="60" xfId="1" applyFont="1" applyFill="1" applyBorder="1" applyAlignment="1">
      <alignment horizontal="center" vertical="center"/>
    </xf>
    <xf numFmtId="177" fontId="4" fillId="3" borderId="60" xfId="1" applyNumberFormat="1" applyFont="1" applyFill="1" applyBorder="1" applyAlignment="1">
      <alignment horizontal="right" vertical="center"/>
    </xf>
    <xf numFmtId="0" fontId="4" fillId="2" borderId="48" xfId="1" applyFont="1" applyFill="1" applyBorder="1" applyAlignment="1">
      <alignment horizontal="left" vertical="center"/>
    </xf>
    <xf numFmtId="177" fontId="4" fillId="2" borderId="64" xfId="1" applyNumberFormat="1" applyFont="1" applyFill="1" applyBorder="1" applyAlignment="1">
      <alignment vertical="center"/>
    </xf>
    <xf numFmtId="0" fontId="4" fillId="0" borderId="64" xfId="1" applyFont="1" applyFill="1" applyBorder="1" applyAlignment="1">
      <alignment horizontal="center" vertical="center"/>
    </xf>
    <xf numFmtId="177" fontId="4" fillId="3" borderId="64" xfId="1" applyNumberFormat="1" applyFont="1" applyFill="1" applyBorder="1" applyAlignment="1">
      <alignment horizontal="right" vertical="center"/>
    </xf>
    <xf numFmtId="177" fontId="4" fillId="3" borderId="60" xfId="1" applyNumberFormat="1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left" vertical="center"/>
    </xf>
    <xf numFmtId="0" fontId="11" fillId="3" borderId="45" xfId="0" applyFont="1" applyFill="1" applyBorder="1" applyAlignment="1">
      <alignment horizontal="left" vertical="center"/>
    </xf>
    <xf numFmtId="0" fontId="11" fillId="3" borderId="46" xfId="0" applyFont="1" applyFill="1" applyBorder="1" applyAlignment="1">
      <alignment horizontal="left" vertical="center"/>
    </xf>
    <xf numFmtId="0" fontId="4" fillId="2" borderId="23" xfId="1" applyFont="1" applyFill="1" applyBorder="1" applyAlignment="1">
      <alignment horizontal="left" vertical="center"/>
    </xf>
    <xf numFmtId="177" fontId="4" fillId="3" borderId="14" xfId="1" applyNumberFormat="1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182" fontId="4" fillId="3" borderId="38" xfId="1" applyNumberFormat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left" vertical="center"/>
    </xf>
    <xf numFmtId="177" fontId="4" fillId="3" borderId="38" xfId="1" applyNumberFormat="1" applyFont="1" applyFill="1" applyBorder="1" applyAlignment="1">
      <alignment vertical="center"/>
    </xf>
    <xf numFmtId="177" fontId="4" fillId="3" borderId="38" xfId="1" applyNumberFormat="1" applyFont="1" applyFill="1" applyBorder="1" applyAlignment="1">
      <alignment horizontal="center" vertical="center"/>
    </xf>
    <xf numFmtId="185" fontId="4" fillId="3" borderId="64" xfId="1" applyNumberFormat="1" applyFont="1" applyFill="1" applyBorder="1" applyAlignment="1">
      <alignment vertical="center"/>
    </xf>
    <xf numFmtId="177" fontId="4" fillId="2" borderId="68" xfId="1" applyNumberFormat="1" applyFont="1" applyFill="1" applyBorder="1" applyAlignment="1">
      <alignment horizontal="center" vertical="center"/>
    </xf>
    <xf numFmtId="185" fontId="4" fillId="3" borderId="38" xfId="1" applyNumberFormat="1" applyFont="1" applyFill="1" applyBorder="1" applyAlignment="1">
      <alignment vertical="center"/>
    </xf>
    <xf numFmtId="177" fontId="4" fillId="3" borderId="38" xfId="1" applyNumberFormat="1" applyFont="1" applyFill="1" applyBorder="1" applyAlignment="1">
      <alignment horizontal="right" vertical="center"/>
    </xf>
    <xf numFmtId="0" fontId="4" fillId="2" borderId="53" xfId="0" applyFont="1" applyFill="1" applyBorder="1" applyAlignment="1">
      <alignment horizontal="center" vertical="center"/>
    </xf>
    <xf numFmtId="182" fontId="4" fillId="3" borderId="54" xfId="1" applyNumberFormat="1" applyFont="1" applyFill="1" applyBorder="1" applyAlignment="1">
      <alignment horizontal="center" vertical="center"/>
    </xf>
    <xf numFmtId="0" fontId="4" fillId="3" borderId="54" xfId="1" applyFont="1" applyFill="1" applyBorder="1" applyAlignment="1">
      <alignment horizontal="center" vertical="center"/>
    </xf>
    <xf numFmtId="0" fontId="4" fillId="3" borderId="54" xfId="1" applyFont="1" applyFill="1" applyBorder="1" applyAlignment="1">
      <alignment horizontal="left" vertical="center"/>
    </xf>
    <xf numFmtId="177" fontId="4" fillId="3" borderId="54" xfId="1" applyNumberFormat="1" applyFont="1" applyFill="1" applyBorder="1" applyAlignment="1">
      <alignment vertical="center"/>
    </xf>
    <xf numFmtId="177" fontId="4" fillId="3" borderId="54" xfId="1" applyNumberFormat="1" applyFont="1" applyFill="1" applyBorder="1" applyAlignment="1">
      <alignment horizontal="right" vertical="center"/>
    </xf>
    <xf numFmtId="177" fontId="4" fillId="2" borderId="55" xfId="1" applyNumberFormat="1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182" fontId="4" fillId="3" borderId="70" xfId="1" applyNumberFormat="1" applyFont="1" applyFill="1" applyBorder="1" applyAlignment="1">
      <alignment horizontal="center" vertical="center"/>
    </xf>
    <xf numFmtId="0" fontId="4" fillId="3" borderId="70" xfId="1" applyFont="1" applyFill="1" applyBorder="1" applyAlignment="1">
      <alignment horizontal="center" vertical="center"/>
    </xf>
    <xf numFmtId="0" fontId="4" fillId="3" borderId="70" xfId="1" applyFont="1" applyFill="1" applyBorder="1" applyAlignment="1">
      <alignment horizontal="left" vertical="center"/>
    </xf>
    <xf numFmtId="177" fontId="4" fillId="3" borderId="70" xfId="1" applyNumberFormat="1" applyFont="1" applyFill="1" applyBorder="1" applyAlignment="1">
      <alignment vertical="center"/>
    </xf>
    <xf numFmtId="177" fontId="4" fillId="3" borderId="70" xfId="1" applyNumberFormat="1" applyFont="1" applyFill="1" applyBorder="1" applyAlignment="1">
      <alignment horizontal="right" vertical="center"/>
    </xf>
    <xf numFmtId="177" fontId="4" fillId="2" borderId="74" xfId="1" applyNumberFormat="1" applyFont="1" applyFill="1" applyBorder="1" applyAlignment="1">
      <alignment horizontal="center" vertical="center"/>
    </xf>
    <xf numFmtId="177" fontId="7" fillId="2" borderId="18" xfId="1" applyNumberFormat="1" applyFont="1" applyFill="1" applyBorder="1" applyAlignment="1">
      <alignment horizontal="center" vertical="center"/>
    </xf>
    <xf numFmtId="177" fontId="7" fillId="2" borderId="24" xfId="1" applyNumberFormat="1" applyFont="1" applyFill="1" applyBorder="1" applyAlignment="1">
      <alignment horizontal="center" vertical="center"/>
    </xf>
    <xf numFmtId="180" fontId="7" fillId="0" borderId="75" xfId="1" applyNumberFormat="1" applyFont="1" applyFill="1" applyBorder="1" applyAlignment="1">
      <alignment horizontal="center" vertical="center"/>
    </xf>
    <xf numFmtId="182" fontId="7" fillId="2" borderId="0" xfId="0" applyNumberFormat="1" applyFont="1" applyFill="1" applyAlignment="1">
      <alignment horizontal="center" vertical="center"/>
    </xf>
    <xf numFmtId="182" fontId="4" fillId="2" borderId="0" xfId="0" applyNumberFormat="1" applyFont="1" applyFill="1" applyAlignment="1">
      <alignment vertical="center"/>
    </xf>
    <xf numFmtId="0" fontId="4" fillId="3" borderId="64" xfId="1" applyFont="1" applyFill="1" applyBorder="1" applyAlignment="1">
      <alignment horizontal="left" vertical="center"/>
    </xf>
    <xf numFmtId="177" fontId="4" fillId="3" borderId="64" xfId="1" applyNumberFormat="1" applyFont="1" applyFill="1" applyBorder="1" applyAlignment="1">
      <alignment vertical="center"/>
    </xf>
    <xf numFmtId="0" fontId="4" fillId="3" borderId="64" xfId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3" borderId="76" xfId="0" applyFont="1" applyFill="1" applyBorder="1" applyAlignment="1">
      <alignment vertical="center"/>
    </xf>
    <xf numFmtId="0" fontId="8" fillId="3" borderId="78" xfId="0" applyFont="1" applyFill="1" applyBorder="1" applyAlignment="1">
      <alignment horizontal="center" vertical="center"/>
    </xf>
    <xf numFmtId="0" fontId="8" fillId="3" borderId="78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3" borderId="40" xfId="0" applyFont="1" applyFill="1" applyBorder="1" applyAlignment="1">
      <alignment vertical="center"/>
    </xf>
    <xf numFmtId="0" fontId="8" fillId="3" borderId="40" xfId="0" applyFont="1" applyFill="1" applyBorder="1" applyAlignment="1">
      <alignment horizontal="center" vertical="center"/>
    </xf>
    <xf numFmtId="58" fontId="11" fillId="3" borderId="67" xfId="0" applyNumberFormat="1" applyFont="1" applyFill="1" applyBorder="1" applyAlignment="1">
      <alignment horizontal="left" vertical="center"/>
    </xf>
    <xf numFmtId="177" fontId="11" fillId="3" borderId="38" xfId="0" applyNumberFormat="1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vertical="center"/>
    </xf>
    <xf numFmtId="0" fontId="11" fillId="3" borderId="38" xfId="0" applyFont="1" applyFill="1" applyBorder="1" applyAlignment="1">
      <alignment horizontal="center" vertical="center"/>
    </xf>
    <xf numFmtId="58" fontId="11" fillId="3" borderId="79" xfId="0" applyNumberFormat="1" applyFont="1" applyFill="1" applyBorder="1" applyAlignment="1">
      <alignment horizontal="left" vertical="center"/>
    </xf>
    <xf numFmtId="0" fontId="11" fillId="3" borderId="40" xfId="0" applyFont="1" applyFill="1" applyBorder="1" applyAlignment="1">
      <alignment vertical="center"/>
    </xf>
    <xf numFmtId="0" fontId="8" fillId="3" borderId="69" xfId="0" applyFont="1" applyFill="1" applyBorder="1" applyAlignment="1">
      <alignment vertical="center"/>
    </xf>
    <xf numFmtId="177" fontId="8" fillId="3" borderId="70" xfId="0" applyNumberFormat="1" applyFont="1" applyFill="1" applyBorder="1" applyAlignment="1">
      <alignment horizontal="center" vertical="center"/>
    </xf>
    <xf numFmtId="0" fontId="11" fillId="3" borderId="70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67" xfId="0" applyFont="1" applyFill="1" applyBorder="1" applyAlignment="1">
      <alignment vertical="center"/>
    </xf>
    <xf numFmtId="0" fontId="11" fillId="3" borderId="68" xfId="0" applyFont="1" applyFill="1" applyBorder="1" applyAlignment="1">
      <alignment horizontal="center" vertical="center"/>
    </xf>
    <xf numFmtId="0" fontId="11" fillId="3" borderId="69" xfId="0" applyFont="1" applyFill="1" applyBorder="1" applyAlignment="1">
      <alignment vertical="center"/>
    </xf>
    <xf numFmtId="0" fontId="11" fillId="3" borderId="74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left" vertical="center"/>
    </xf>
    <xf numFmtId="0" fontId="8" fillId="3" borderId="80" xfId="0" applyFont="1" applyFill="1" applyBorder="1" applyAlignment="1">
      <alignment horizontal="left" vertical="center"/>
    </xf>
    <xf numFmtId="0" fontId="11" fillId="3" borderId="68" xfId="0" applyFont="1" applyFill="1" applyBorder="1" applyAlignment="1">
      <alignment horizontal="left" vertical="center" wrapText="1"/>
    </xf>
    <xf numFmtId="0" fontId="11" fillId="3" borderId="68" xfId="0" applyFont="1" applyFill="1" applyBorder="1" applyAlignment="1">
      <alignment horizontal="left" vertical="center"/>
    </xf>
    <xf numFmtId="0" fontId="11" fillId="3" borderId="80" xfId="0" applyFont="1" applyFill="1" applyBorder="1" applyAlignment="1">
      <alignment horizontal="left" vertical="center"/>
    </xf>
    <xf numFmtId="0" fontId="11" fillId="3" borderId="74" xfId="0" applyFont="1" applyFill="1" applyBorder="1" applyAlignment="1">
      <alignment horizontal="left" vertical="center"/>
    </xf>
    <xf numFmtId="177" fontId="11" fillId="3" borderId="54" xfId="0" applyNumberFormat="1" applyFont="1" applyFill="1" applyBorder="1" applyAlignment="1">
      <alignment horizontal="center" vertical="center"/>
    </xf>
    <xf numFmtId="177" fontId="11" fillId="3" borderId="64" xfId="0" applyNumberFormat="1" applyFont="1" applyFill="1" applyBorder="1" applyAlignment="1">
      <alignment horizontal="center" vertical="center"/>
    </xf>
    <xf numFmtId="179" fontId="4" fillId="2" borderId="15" xfId="1" applyNumberFormat="1" applyFont="1" applyFill="1" applyBorder="1" applyAlignment="1">
      <alignment horizontal="left" vertical="center"/>
    </xf>
    <xf numFmtId="179" fontId="4" fillId="2" borderId="16" xfId="1" applyNumberFormat="1" applyFont="1" applyFill="1" applyBorder="1" applyAlignment="1">
      <alignment horizontal="left" vertical="center"/>
    </xf>
    <xf numFmtId="179" fontId="4" fillId="2" borderId="17" xfId="1" applyNumberFormat="1" applyFont="1" applyFill="1" applyBorder="1" applyAlignment="1">
      <alignment horizontal="left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8" fillId="3" borderId="0" xfId="1" applyNumberFormat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179" fontId="4" fillId="2" borderId="9" xfId="1" applyNumberFormat="1" applyFont="1" applyFill="1" applyBorder="1" applyAlignment="1">
      <alignment horizontal="left" vertical="center"/>
    </xf>
    <xf numFmtId="179" fontId="4" fillId="2" borderId="10" xfId="1" applyNumberFormat="1" applyFont="1" applyFill="1" applyBorder="1" applyAlignment="1">
      <alignment horizontal="left" vertical="center"/>
    </xf>
    <xf numFmtId="179" fontId="4" fillId="2" borderId="11" xfId="1" applyNumberFormat="1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7" fillId="2" borderId="34" xfId="1" applyFont="1" applyFill="1" applyBorder="1" applyAlignment="1">
      <alignment horizontal="right" vertical="center"/>
    </xf>
    <xf numFmtId="0" fontId="7" fillId="2" borderId="21" xfId="1" applyFont="1" applyFill="1" applyBorder="1" applyAlignment="1">
      <alignment horizontal="right" vertical="center"/>
    </xf>
    <xf numFmtId="0" fontId="7" fillId="2" borderId="22" xfId="1" applyFont="1" applyFill="1" applyBorder="1" applyAlignment="1">
      <alignment horizontal="right" vertical="center"/>
    </xf>
    <xf numFmtId="0" fontId="7" fillId="0" borderId="25" xfId="1" applyFont="1" applyFill="1" applyBorder="1" applyAlignment="1">
      <alignment horizontal="right" vertical="center"/>
    </xf>
    <xf numFmtId="0" fontId="7" fillId="0" borderId="26" xfId="1" applyFont="1" applyFill="1" applyBorder="1" applyAlignment="1">
      <alignment horizontal="right" vertical="center"/>
    </xf>
    <xf numFmtId="0" fontId="7" fillId="0" borderId="27" xfId="1" applyFont="1" applyFill="1" applyBorder="1" applyAlignment="1">
      <alignment horizontal="right" vertical="center"/>
    </xf>
    <xf numFmtId="179" fontId="4" fillId="3" borderId="19" xfId="1" applyNumberFormat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/>
    </xf>
    <xf numFmtId="0" fontId="4" fillId="2" borderId="23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179" fontId="4" fillId="2" borderId="44" xfId="1" applyNumberFormat="1" applyFont="1" applyFill="1" applyBorder="1" applyAlignment="1">
      <alignment horizontal="left" vertical="center"/>
    </xf>
    <xf numFmtId="179" fontId="4" fillId="2" borderId="45" xfId="1" applyNumberFormat="1" applyFont="1" applyFill="1" applyBorder="1" applyAlignment="1">
      <alignment horizontal="left" vertical="center"/>
    </xf>
    <xf numFmtId="179" fontId="4" fillId="2" borderId="46" xfId="1" applyNumberFormat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31" xfId="1" applyFont="1" applyFill="1" applyBorder="1" applyAlignment="1">
      <alignment horizontal="right" vertical="center"/>
    </xf>
    <xf numFmtId="179" fontId="4" fillId="3" borderId="39" xfId="1" applyNumberFormat="1" applyFont="1" applyFill="1" applyBorder="1" applyAlignment="1">
      <alignment horizontal="left" vertical="center"/>
    </xf>
    <xf numFmtId="179" fontId="4" fillId="3" borderId="40" xfId="1" applyNumberFormat="1" applyFont="1" applyFill="1" applyBorder="1" applyAlignment="1">
      <alignment horizontal="left" vertical="center"/>
    </xf>
    <xf numFmtId="179" fontId="4" fillId="3" borderId="41" xfId="1" applyNumberFormat="1" applyFont="1" applyFill="1" applyBorder="1" applyAlignment="1">
      <alignment horizontal="left" vertical="center"/>
    </xf>
    <xf numFmtId="179" fontId="4" fillId="3" borderId="38" xfId="1" applyNumberFormat="1" applyFont="1" applyFill="1" applyBorder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84" fontId="4" fillId="2" borderId="23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177" fontId="4" fillId="2" borderId="18" xfId="1" applyNumberFormat="1" applyFont="1" applyFill="1" applyBorder="1" applyAlignment="1">
      <alignment horizontal="center" vertical="center"/>
    </xf>
    <xf numFmtId="177" fontId="4" fillId="2" borderId="52" xfId="1" applyNumberFormat="1" applyFont="1" applyFill="1" applyBorder="1" applyAlignment="1">
      <alignment horizontal="center" vertical="center"/>
    </xf>
    <xf numFmtId="179" fontId="4" fillId="3" borderId="49" xfId="1" applyNumberFormat="1" applyFont="1" applyFill="1" applyBorder="1" applyAlignment="1">
      <alignment horizontal="left" vertical="center"/>
    </xf>
    <xf numFmtId="179" fontId="4" fillId="3" borderId="50" xfId="1" applyNumberFormat="1" applyFont="1" applyFill="1" applyBorder="1" applyAlignment="1">
      <alignment horizontal="left" vertical="center"/>
    </xf>
    <xf numFmtId="179" fontId="4" fillId="3" borderId="51" xfId="1" applyNumberFormat="1" applyFont="1" applyFill="1" applyBorder="1" applyAlignment="1">
      <alignment horizontal="left" vertical="center"/>
    </xf>
    <xf numFmtId="179" fontId="4" fillId="3" borderId="61" xfId="1" applyNumberFormat="1" applyFont="1" applyFill="1" applyBorder="1" applyAlignment="1">
      <alignment horizontal="left" vertical="center"/>
    </xf>
    <xf numFmtId="179" fontId="4" fillId="3" borderId="62" xfId="1" applyNumberFormat="1" applyFont="1" applyFill="1" applyBorder="1" applyAlignment="1">
      <alignment horizontal="left" vertical="center"/>
    </xf>
    <xf numFmtId="179" fontId="4" fillId="3" borderId="63" xfId="1" applyNumberFormat="1" applyFont="1" applyFill="1" applyBorder="1" applyAlignment="1">
      <alignment horizontal="left" vertical="center"/>
    </xf>
    <xf numFmtId="179" fontId="4" fillId="3" borderId="71" xfId="1" applyNumberFormat="1" applyFont="1" applyFill="1" applyBorder="1" applyAlignment="1">
      <alignment horizontal="left" vertical="center"/>
    </xf>
    <xf numFmtId="179" fontId="4" fillId="3" borderId="72" xfId="1" applyNumberFormat="1" applyFont="1" applyFill="1" applyBorder="1" applyAlignment="1">
      <alignment horizontal="left" vertical="center"/>
    </xf>
    <xf numFmtId="179" fontId="4" fillId="3" borderId="73" xfId="1" applyNumberFormat="1" applyFont="1" applyFill="1" applyBorder="1" applyAlignment="1">
      <alignment horizontal="left" vertical="center"/>
    </xf>
    <xf numFmtId="182" fontId="4" fillId="3" borderId="23" xfId="1" applyNumberFormat="1" applyFont="1" applyFill="1" applyBorder="1" applyAlignment="1">
      <alignment horizontal="center" vertical="center"/>
    </xf>
    <xf numFmtId="182" fontId="4" fillId="3" borderId="64" xfId="1" applyNumberFormat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64" xfId="1" applyFont="1" applyFill="1" applyBorder="1" applyAlignment="1">
      <alignment horizontal="center" vertical="center"/>
    </xf>
    <xf numFmtId="179" fontId="4" fillId="3" borderId="9" xfId="1" applyNumberFormat="1" applyFont="1" applyFill="1" applyBorder="1" applyAlignment="1">
      <alignment horizontal="left" vertical="center"/>
    </xf>
    <xf numFmtId="179" fontId="4" fillId="3" borderId="10" xfId="1" applyNumberFormat="1" applyFont="1" applyFill="1" applyBorder="1" applyAlignment="1">
      <alignment horizontal="left" vertical="center"/>
    </xf>
    <xf numFmtId="179" fontId="4" fillId="3" borderId="11" xfId="1" applyNumberFormat="1" applyFont="1" applyFill="1" applyBorder="1" applyAlignment="1">
      <alignment horizontal="left" vertical="center"/>
    </xf>
    <xf numFmtId="177" fontId="4" fillId="3" borderId="18" xfId="1" applyNumberFormat="1" applyFont="1" applyFill="1" applyBorder="1" applyAlignment="1">
      <alignment horizontal="center" vertical="center"/>
    </xf>
    <xf numFmtId="179" fontId="4" fillId="3" borderId="44" xfId="1" applyNumberFormat="1" applyFont="1" applyFill="1" applyBorder="1" applyAlignment="1">
      <alignment horizontal="left" vertical="center"/>
    </xf>
    <xf numFmtId="179" fontId="4" fillId="3" borderId="45" xfId="1" applyNumberFormat="1" applyFont="1" applyFill="1" applyBorder="1" applyAlignment="1">
      <alignment horizontal="left" vertical="center"/>
    </xf>
    <xf numFmtId="179" fontId="4" fillId="3" borderId="46" xfId="1" applyNumberFormat="1" applyFont="1" applyFill="1" applyBorder="1" applyAlignment="1">
      <alignment horizontal="left" vertical="center"/>
    </xf>
    <xf numFmtId="179" fontId="4" fillId="0" borderId="57" xfId="1" applyNumberFormat="1" applyFont="1" applyFill="1" applyBorder="1" applyAlignment="1">
      <alignment horizontal="left" vertical="center" wrapText="1"/>
    </xf>
    <xf numFmtId="179" fontId="4" fillId="0" borderId="58" xfId="1" applyNumberFormat="1" applyFont="1" applyFill="1" applyBorder="1" applyAlignment="1">
      <alignment horizontal="left" vertical="center" wrapText="1"/>
    </xf>
    <xf numFmtId="179" fontId="4" fillId="0" borderId="59" xfId="1" applyNumberFormat="1" applyFont="1" applyFill="1" applyBorder="1" applyAlignment="1">
      <alignment horizontal="left" vertical="center" wrapText="1"/>
    </xf>
    <xf numFmtId="179" fontId="4" fillId="3" borderId="32" xfId="1" applyNumberFormat="1" applyFont="1" applyFill="1" applyBorder="1" applyAlignment="1">
      <alignment horizontal="left" vertical="center" wrapText="1"/>
    </xf>
    <xf numFmtId="179" fontId="4" fillId="3" borderId="0" xfId="1" applyNumberFormat="1" applyFont="1" applyFill="1" applyBorder="1" applyAlignment="1">
      <alignment horizontal="left" vertical="center" wrapText="1"/>
    </xf>
    <xf numFmtId="179" fontId="4" fillId="3" borderId="31" xfId="1" applyNumberFormat="1" applyFont="1" applyFill="1" applyBorder="1" applyAlignment="1">
      <alignment horizontal="left" vertical="center" wrapText="1"/>
    </xf>
    <xf numFmtId="182" fontId="4" fillId="3" borderId="54" xfId="1" applyNumberFormat="1" applyFont="1" applyFill="1" applyBorder="1" applyAlignment="1">
      <alignment horizontal="center" vertical="center"/>
    </xf>
    <xf numFmtId="0" fontId="4" fillId="3" borderId="54" xfId="1" applyFont="1" applyFill="1" applyBorder="1" applyAlignment="1">
      <alignment horizontal="center" vertical="center"/>
    </xf>
    <xf numFmtId="177" fontId="4" fillId="2" borderId="55" xfId="1" applyNumberFormat="1" applyFont="1" applyFill="1" applyBorder="1" applyAlignment="1">
      <alignment horizontal="center" vertical="center"/>
    </xf>
    <xf numFmtId="179" fontId="4" fillId="3" borderId="9" xfId="1" applyNumberFormat="1" applyFont="1" applyFill="1" applyBorder="1" applyAlignment="1">
      <alignment horizontal="left" vertical="center" wrapText="1"/>
    </xf>
    <xf numFmtId="179" fontId="4" fillId="3" borderId="10" xfId="1" applyNumberFormat="1" applyFont="1" applyFill="1" applyBorder="1" applyAlignment="1">
      <alignment horizontal="left" vertical="center" wrapText="1"/>
    </xf>
    <xf numFmtId="179" fontId="4" fillId="3" borderId="11" xfId="1" applyNumberFormat="1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/>
    </xf>
    <xf numFmtId="179" fontId="4" fillId="3" borderId="19" xfId="1" applyNumberFormat="1" applyFont="1" applyFill="1" applyBorder="1" applyAlignment="1">
      <alignment horizontal="left" vertical="center" wrapText="1"/>
    </xf>
    <xf numFmtId="0" fontId="11" fillId="3" borderId="60" xfId="0" applyFont="1" applyFill="1" applyBorder="1" applyAlignment="1">
      <alignment horizontal="left" vertical="center"/>
    </xf>
    <xf numFmtId="179" fontId="11" fillId="3" borderId="19" xfId="1" applyNumberFormat="1" applyFont="1" applyFill="1" applyBorder="1" applyAlignment="1">
      <alignment horizontal="left" vertical="center" wrapText="1"/>
    </xf>
    <xf numFmtId="179" fontId="4" fillId="3" borderId="64" xfId="1" applyNumberFormat="1" applyFont="1" applyFill="1" applyBorder="1" applyAlignment="1">
      <alignment horizontal="left" vertical="center"/>
    </xf>
    <xf numFmtId="179" fontId="4" fillId="3" borderId="15" xfId="1" applyNumberFormat="1" applyFont="1" applyFill="1" applyBorder="1" applyAlignment="1">
      <alignment horizontal="left" vertical="center"/>
    </xf>
    <xf numFmtId="179" fontId="4" fillId="3" borderId="16" xfId="1" applyNumberFormat="1" applyFont="1" applyFill="1" applyBorder="1" applyAlignment="1">
      <alignment horizontal="left" vertical="center"/>
    </xf>
    <xf numFmtId="179" fontId="4" fillId="3" borderId="17" xfId="1" applyNumberFormat="1" applyFont="1" applyFill="1" applyBorder="1" applyAlignment="1">
      <alignment horizontal="left" vertical="center"/>
    </xf>
    <xf numFmtId="179" fontId="4" fillId="2" borderId="42" xfId="1" applyNumberFormat="1" applyFont="1" applyFill="1" applyBorder="1" applyAlignment="1">
      <alignment horizontal="left" vertical="center" wrapText="1"/>
    </xf>
    <xf numFmtId="179" fontId="4" fillId="2" borderId="65" xfId="1" applyNumberFormat="1" applyFont="1" applyFill="1" applyBorder="1" applyAlignment="1">
      <alignment horizontal="left" vertical="center" wrapText="1"/>
    </xf>
    <xf numFmtId="179" fontId="4" fillId="2" borderId="66" xfId="1" applyNumberFormat="1" applyFont="1" applyFill="1" applyBorder="1" applyAlignment="1">
      <alignment horizontal="left" vertical="center" wrapText="1"/>
    </xf>
    <xf numFmtId="0" fontId="7" fillId="6" borderId="43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0" xfId="1" applyFont="1" applyFill="1" applyBorder="1" applyAlignment="1">
      <alignment horizontal="center" vertical="center"/>
    </xf>
    <xf numFmtId="179" fontId="4" fillId="3" borderId="44" xfId="1" applyNumberFormat="1" applyFont="1" applyFill="1" applyBorder="1" applyAlignment="1">
      <alignment horizontal="left" vertical="center" wrapText="1"/>
    </xf>
    <xf numFmtId="179" fontId="4" fillId="3" borderId="45" xfId="1" applyNumberFormat="1" applyFont="1" applyFill="1" applyBorder="1" applyAlignment="1">
      <alignment horizontal="left" vertical="center" wrapText="1"/>
    </xf>
    <xf numFmtId="179" fontId="4" fillId="3" borderId="46" xfId="1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7" borderId="81" xfId="0" applyFont="1" applyFill="1" applyBorder="1" applyAlignment="1">
      <alignment horizontal="center" vertical="center"/>
    </xf>
    <xf numFmtId="0" fontId="15" fillId="7" borderId="82" xfId="0" applyFont="1" applyFill="1" applyBorder="1" applyAlignment="1">
      <alignment horizontal="center" vertical="center"/>
    </xf>
    <xf numFmtId="0" fontId="15" fillId="7" borderId="82" xfId="0" applyFont="1" applyFill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58" fontId="15" fillId="0" borderId="83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15" fillId="7" borderId="35" xfId="0" applyFont="1" applyFill="1" applyBorder="1" applyAlignment="1">
      <alignment horizontal="center" vertical="center" wrapText="1"/>
    </xf>
    <xf numFmtId="186" fontId="15" fillId="0" borderId="35" xfId="0" applyNumberFormat="1" applyFont="1" applyBorder="1" applyAlignment="1">
      <alignment horizontal="center" vertical="center"/>
    </xf>
    <xf numFmtId="186" fontId="15" fillId="8" borderId="35" xfId="0" applyNumberFormat="1" applyFont="1" applyFill="1" applyBorder="1" applyAlignment="1">
      <alignment horizontal="center" vertical="center"/>
    </xf>
    <xf numFmtId="0" fontId="15" fillId="9" borderId="83" xfId="0" applyFont="1" applyFill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4A2A-A1A5-4DDE-8813-05D1AED5E0D9}">
  <sheetPr>
    <tabColor rgb="FFFFFF00"/>
  </sheetPr>
  <dimension ref="B1:G9"/>
  <sheetViews>
    <sheetView tabSelected="1" workbookViewId="0">
      <selection activeCell="G14" sqref="G14"/>
    </sheetView>
  </sheetViews>
  <sheetFormatPr defaultColWidth="9.6328125" defaultRowHeight="14" x14ac:dyDescent="0.25"/>
  <cols>
    <col min="1" max="1" width="9.6328125" style="275"/>
    <col min="2" max="3" width="22" style="275" customWidth="1"/>
    <col min="4" max="4" width="14.08984375" style="275" customWidth="1"/>
    <col min="5" max="5" width="9.6328125" style="275"/>
    <col min="6" max="6" width="23.08984375" style="275" customWidth="1"/>
    <col min="7" max="7" width="28.81640625" style="275" customWidth="1"/>
    <col min="8" max="16384" width="9.6328125" style="275"/>
  </cols>
  <sheetData>
    <row r="1" spans="2:7" ht="14.5" thickBot="1" x14ac:dyDescent="0.3">
      <c r="B1" s="274" t="s">
        <v>237</v>
      </c>
      <c r="C1" s="274"/>
    </row>
    <row r="2" spans="2:7" ht="15.5" thickBot="1" x14ac:dyDescent="0.3">
      <c r="B2" s="276" t="s">
        <v>69</v>
      </c>
      <c r="C2" s="277" t="s">
        <v>222</v>
      </c>
      <c r="D2" s="277" t="s">
        <v>68</v>
      </c>
      <c r="E2" s="277" t="s">
        <v>223</v>
      </c>
      <c r="F2" s="278" t="s">
        <v>224</v>
      </c>
      <c r="G2" s="277"/>
    </row>
    <row r="3" spans="2:7" ht="15.5" thickBot="1" x14ac:dyDescent="0.3">
      <c r="B3" s="279" t="s">
        <v>225</v>
      </c>
      <c r="C3" s="280">
        <v>4</v>
      </c>
      <c r="D3" s="280" t="s">
        <v>226</v>
      </c>
      <c r="E3" s="280">
        <v>87021</v>
      </c>
      <c r="F3" s="280">
        <v>55000</v>
      </c>
      <c r="G3" s="280"/>
    </row>
    <row r="4" spans="2:7" ht="15.5" thickBot="1" x14ac:dyDescent="0.3">
      <c r="B4" s="279" t="s">
        <v>227</v>
      </c>
      <c r="C4" s="280">
        <v>2</v>
      </c>
      <c r="D4" s="280" t="s">
        <v>228</v>
      </c>
      <c r="E4" s="280">
        <v>61328</v>
      </c>
      <c r="F4" s="280">
        <v>57000</v>
      </c>
      <c r="G4" s="280"/>
    </row>
    <row r="5" spans="2:7" ht="15.5" thickBot="1" x14ac:dyDescent="0.3">
      <c r="B5" s="281">
        <v>44167</v>
      </c>
      <c r="C5" s="280">
        <v>1</v>
      </c>
      <c r="D5" s="280" t="s">
        <v>229</v>
      </c>
      <c r="E5" s="280">
        <v>22569</v>
      </c>
      <c r="F5" s="280">
        <v>21000</v>
      </c>
      <c r="G5" s="280"/>
    </row>
    <row r="6" spans="2:7" ht="15.5" thickBot="1" x14ac:dyDescent="0.3">
      <c r="B6" s="279" t="s">
        <v>230</v>
      </c>
      <c r="C6" s="280">
        <v>3</v>
      </c>
      <c r="D6" s="280" t="s">
        <v>231</v>
      </c>
      <c r="E6" s="280">
        <v>79129</v>
      </c>
      <c r="F6" s="280">
        <v>73000</v>
      </c>
      <c r="G6" s="280"/>
    </row>
    <row r="7" spans="2:7" ht="15.5" thickBot="1" x14ac:dyDescent="0.3">
      <c r="B7" s="279" t="s">
        <v>232</v>
      </c>
      <c r="C7" s="280">
        <v>3</v>
      </c>
      <c r="D7" s="280" t="s">
        <v>233</v>
      </c>
      <c r="E7" s="280">
        <v>46702</v>
      </c>
      <c r="F7" s="280">
        <v>46000</v>
      </c>
      <c r="G7" s="282" t="s">
        <v>234</v>
      </c>
    </row>
    <row r="8" spans="2:7" ht="15.5" thickBot="1" x14ac:dyDescent="0.3">
      <c r="B8" s="288" t="s">
        <v>236</v>
      </c>
      <c r="C8" s="280">
        <v>21</v>
      </c>
      <c r="D8" s="280"/>
      <c r="E8" s="280"/>
      <c r="F8" s="286">
        <f>'12月11日-1月12日汇总'!J10</f>
        <v>413460.02399999998</v>
      </c>
      <c r="G8" s="282"/>
    </row>
    <row r="9" spans="2:7" ht="15.5" thickBot="1" x14ac:dyDescent="0.3">
      <c r="B9" s="283" t="s">
        <v>235</v>
      </c>
      <c r="C9" s="284">
        <f>SUM(C3:C8)</f>
        <v>34</v>
      </c>
      <c r="D9" s="283"/>
      <c r="E9" s="283">
        <v>463529</v>
      </c>
      <c r="F9" s="287">
        <f>SUM(F3:F8)</f>
        <v>665460.02399999998</v>
      </c>
      <c r="G9" s="285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46"/>
  <sheetViews>
    <sheetView topLeftCell="A4" zoomScale="90" zoomScaleNormal="90" workbookViewId="0">
      <selection activeCell="K13" sqref="K13"/>
    </sheetView>
  </sheetViews>
  <sheetFormatPr defaultColWidth="9" defaultRowHeight="14.5" x14ac:dyDescent="0.25"/>
  <cols>
    <col min="1" max="1" width="8.36328125" style="30" customWidth="1"/>
    <col min="2" max="2" width="16.08984375" style="34" customWidth="1"/>
    <col min="3" max="3" width="20" style="34" customWidth="1"/>
    <col min="4" max="4" width="13.08984375" style="34" customWidth="1"/>
    <col min="5" max="5" width="8" style="34" customWidth="1"/>
    <col min="6" max="6" width="5.453125" style="34" customWidth="1"/>
    <col min="7" max="7" width="7.36328125" style="1" customWidth="1"/>
    <col min="8" max="8" width="8.6328125" style="1" customWidth="1"/>
    <col min="9" max="9" width="7.36328125" style="1" customWidth="1"/>
    <col min="10" max="10" width="9" style="1" bestFit="1" customWidth="1"/>
    <col min="11" max="11" width="53.453125" style="1" bestFit="1" customWidth="1"/>
    <col min="12" max="16384" width="9" style="1"/>
  </cols>
  <sheetData>
    <row r="1" spans="1:11" ht="40" customHeight="1" x14ac:dyDescent="0.25">
      <c r="A1" s="185" t="s">
        <v>20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26.15" customHeight="1" x14ac:dyDescent="0.25">
      <c r="A2" s="61" t="s">
        <v>19</v>
      </c>
      <c r="B2" s="61" t="s">
        <v>21</v>
      </c>
      <c r="C2" s="61"/>
      <c r="D2" s="61"/>
      <c r="E2" s="61"/>
      <c r="F2" s="62"/>
      <c r="G2" s="63"/>
      <c r="H2" s="64"/>
      <c r="I2" s="61"/>
      <c r="J2" s="64"/>
      <c r="K2" s="63"/>
    </row>
    <row r="3" spans="1:11" ht="26.15" customHeight="1" x14ac:dyDescent="0.25">
      <c r="A3" s="31" t="s">
        <v>22</v>
      </c>
      <c r="B3" s="31" t="s">
        <v>23</v>
      </c>
      <c r="C3" s="31"/>
      <c r="D3" s="31"/>
      <c r="E3" s="31"/>
      <c r="F3" s="35"/>
      <c r="G3" s="35"/>
      <c r="H3" s="36"/>
      <c r="I3" s="31"/>
      <c r="J3" s="36"/>
    </row>
    <row r="4" spans="1:11" ht="26.15" customHeight="1" x14ac:dyDescent="0.25">
      <c r="A4" s="61" t="s">
        <v>24</v>
      </c>
      <c r="B4" s="65"/>
      <c r="C4" s="66"/>
      <c r="D4" s="66"/>
      <c r="E4" s="61"/>
      <c r="F4" s="62"/>
      <c r="G4" s="63"/>
      <c r="H4" s="67"/>
      <c r="I4" s="61"/>
      <c r="J4" s="63"/>
      <c r="K4" s="63"/>
    </row>
    <row r="5" spans="1:11" ht="26.15" customHeight="1" thickBot="1" x14ac:dyDescent="0.3">
      <c r="A5" s="186"/>
      <c r="B5" s="186"/>
      <c r="C5" s="186"/>
      <c r="D5" s="186"/>
      <c r="E5" s="186"/>
      <c r="F5" s="186"/>
      <c r="G5" s="186"/>
      <c r="H5" s="186"/>
      <c r="I5" s="3"/>
      <c r="J5" s="4"/>
    </row>
    <row r="6" spans="1:11" ht="30.75" customHeight="1" x14ac:dyDescent="0.25">
      <c r="A6" s="5" t="s">
        <v>0</v>
      </c>
      <c r="B6" s="6" t="s">
        <v>1</v>
      </c>
      <c r="C6" s="187" t="s">
        <v>2</v>
      </c>
      <c r="D6" s="188"/>
      <c r="E6" s="188"/>
      <c r="F6" s="189"/>
      <c r="G6" s="7" t="s">
        <v>3</v>
      </c>
      <c r="H6" s="8" t="s">
        <v>4</v>
      </c>
      <c r="I6" s="9" t="s">
        <v>5</v>
      </c>
      <c r="J6" s="10" t="s">
        <v>6</v>
      </c>
      <c r="K6" s="11" t="s">
        <v>7</v>
      </c>
    </row>
    <row r="7" spans="1:11" ht="26.15" customHeight="1" x14ac:dyDescent="0.25">
      <c r="A7" s="12">
        <v>1</v>
      </c>
      <c r="B7" s="13" t="s">
        <v>8</v>
      </c>
      <c r="C7" s="190" t="s">
        <v>9</v>
      </c>
      <c r="D7" s="191"/>
      <c r="E7" s="191"/>
      <c r="F7" s="192"/>
      <c r="G7" s="14">
        <v>18000</v>
      </c>
      <c r="H7" s="15" t="s">
        <v>10</v>
      </c>
      <c r="I7" s="16">
        <v>18</v>
      </c>
      <c r="J7" s="16">
        <f>G7*I7</f>
        <v>324000</v>
      </c>
      <c r="K7" s="17" t="s">
        <v>11</v>
      </c>
    </row>
    <row r="8" spans="1:11" ht="26.15" customHeight="1" x14ac:dyDescent="0.25">
      <c r="A8" s="12">
        <v>2</v>
      </c>
      <c r="B8" s="13" t="s">
        <v>12</v>
      </c>
      <c r="C8" s="190" t="s">
        <v>13</v>
      </c>
      <c r="D8" s="191"/>
      <c r="E8" s="191"/>
      <c r="F8" s="192"/>
      <c r="G8" s="14">
        <v>27000</v>
      </c>
      <c r="H8" s="15" t="s">
        <v>14</v>
      </c>
      <c r="I8" s="16">
        <v>1</v>
      </c>
      <c r="J8" s="16">
        <f t="shared" ref="J8:J9" si="0">G8*I8</f>
        <v>27000</v>
      </c>
      <c r="K8" s="17" t="s">
        <v>11</v>
      </c>
    </row>
    <row r="9" spans="1:11" ht="26.15" customHeight="1" thickBot="1" x14ac:dyDescent="0.3">
      <c r="A9" s="18">
        <v>3</v>
      </c>
      <c r="B9" s="19" t="s">
        <v>15</v>
      </c>
      <c r="C9" s="179" t="s">
        <v>16</v>
      </c>
      <c r="D9" s="180"/>
      <c r="E9" s="180"/>
      <c r="F9" s="181"/>
      <c r="G9" s="20">
        <f>追加费用!O73</f>
        <v>62460.024000000005</v>
      </c>
      <c r="H9" s="21" t="s">
        <v>17</v>
      </c>
      <c r="I9" s="22">
        <v>1</v>
      </c>
      <c r="J9" s="22">
        <f t="shared" si="0"/>
        <v>62460.024000000005</v>
      </c>
      <c r="K9" s="23" t="s">
        <v>27</v>
      </c>
    </row>
    <row r="10" spans="1:11" ht="26.15" customHeight="1" thickBot="1" x14ac:dyDescent="0.3">
      <c r="A10" s="182" t="s">
        <v>18</v>
      </c>
      <c r="B10" s="183"/>
      <c r="C10" s="183"/>
      <c r="D10" s="183"/>
      <c r="E10" s="183"/>
      <c r="F10" s="183"/>
      <c r="G10" s="183"/>
      <c r="H10" s="183"/>
      <c r="I10" s="184"/>
      <c r="J10" s="28">
        <f>SUM(J7:J9)</f>
        <v>413460.02399999998</v>
      </c>
      <c r="K10" s="29"/>
    </row>
    <row r="11" spans="1:11" ht="26.15" customHeight="1" thickTop="1" x14ac:dyDescent="0.25">
      <c r="A11" s="37"/>
      <c r="B11" s="38"/>
      <c r="C11" s="38"/>
      <c r="D11" s="38"/>
      <c r="E11" s="39"/>
      <c r="F11" s="40"/>
      <c r="G11" s="41"/>
      <c r="H11" s="39"/>
      <c r="I11" s="57"/>
      <c r="J11" s="42"/>
      <c r="K11" s="54"/>
    </row>
    <row r="12" spans="1:11" ht="26.15" customHeight="1" x14ac:dyDescent="0.25">
      <c r="A12" s="43" t="s">
        <v>25</v>
      </c>
      <c r="B12" s="38"/>
      <c r="C12" s="38"/>
      <c r="D12" s="38"/>
      <c r="E12" s="41"/>
      <c r="F12" s="44"/>
      <c r="G12" s="41"/>
      <c r="H12" s="38"/>
      <c r="I12" s="58"/>
      <c r="J12" s="45" t="s">
        <v>26</v>
      </c>
      <c r="K12" s="55"/>
    </row>
    <row r="13" spans="1:11" ht="26.15" customHeight="1" x14ac:dyDescent="0.25">
      <c r="A13" s="46"/>
      <c r="B13" s="47"/>
      <c r="C13" s="47"/>
      <c r="D13" s="47"/>
      <c r="E13" s="39"/>
      <c r="F13" s="47"/>
      <c r="G13" s="41"/>
      <c r="H13" s="41"/>
      <c r="I13" s="59"/>
      <c r="J13" s="48"/>
      <c r="K13" s="55"/>
    </row>
    <row r="14" spans="1:11" ht="26.15" customHeight="1" thickBot="1" x14ac:dyDescent="0.3">
      <c r="A14" s="49"/>
      <c r="B14" s="50"/>
      <c r="C14" s="50"/>
      <c r="D14" s="50"/>
      <c r="E14" s="51"/>
      <c r="F14" s="50"/>
      <c r="G14" s="52"/>
      <c r="H14" s="52"/>
      <c r="I14" s="60"/>
      <c r="J14" s="53"/>
      <c r="K14" s="56"/>
    </row>
    <row r="15" spans="1:11" ht="26.15" customHeight="1" x14ac:dyDescent="0.25">
      <c r="B15" s="31"/>
      <c r="C15" s="31"/>
      <c r="D15" s="31"/>
      <c r="E15" s="31"/>
      <c r="F15" s="31"/>
      <c r="G15" s="32"/>
      <c r="H15" s="33"/>
      <c r="I15" s="33"/>
      <c r="J15" s="33"/>
      <c r="K15" s="33"/>
    </row>
    <row r="16" spans="1:11" ht="26.15" customHeight="1" x14ac:dyDescent="0.25">
      <c r="B16" s="31"/>
      <c r="C16" s="31"/>
      <c r="D16" s="31"/>
      <c r="E16" s="31"/>
      <c r="F16" s="31"/>
      <c r="G16" s="32"/>
      <c r="H16" s="33"/>
      <c r="I16" s="33"/>
      <c r="J16" s="33"/>
      <c r="K16" s="33"/>
    </row>
    <row r="17" spans="1:11" ht="26.15" customHeight="1" x14ac:dyDescent="0.25">
      <c r="B17" s="31"/>
      <c r="C17" s="31"/>
      <c r="D17" s="31"/>
      <c r="E17" s="31"/>
      <c r="F17" s="31"/>
      <c r="G17" s="32"/>
      <c r="H17" s="33"/>
      <c r="I17" s="33"/>
      <c r="J17" s="33"/>
      <c r="K17" s="33"/>
    </row>
    <row r="18" spans="1:11" ht="26.15" customHeight="1" x14ac:dyDescent="0.25">
      <c r="B18" s="31"/>
      <c r="C18" s="31"/>
      <c r="D18" s="31"/>
      <c r="E18" s="31"/>
      <c r="F18" s="31"/>
      <c r="G18" s="32"/>
      <c r="H18" s="33"/>
      <c r="I18" s="33"/>
      <c r="J18" s="33"/>
      <c r="K18" s="33"/>
    </row>
    <row r="19" spans="1:11" ht="26.15" customHeight="1" x14ac:dyDescent="0.25">
      <c r="B19" s="31"/>
      <c r="C19" s="31"/>
      <c r="D19" s="31"/>
      <c r="E19" s="31"/>
      <c r="F19" s="31"/>
      <c r="G19" s="32"/>
      <c r="H19" s="33"/>
      <c r="I19" s="33"/>
      <c r="J19" s="33"/>
      <c r="K19" s="33"/>
    </row>
    <row r="20" spans="1:11" ht="26.15" customHeight="1" x14ac:dyDescent="0.25">
      <c r="B20" s="31"/>
      <c r="C20" s="31"/>
      <c r="D20" s="31"/>
      <c r="E20" s="31"/>
      <c r="F20" s="31"/>
      <c r="G20" s="32"/>
      <c r="H20" s="33"/>
      <c r="I20" s="33"/>
      <c r="J20" s="33"/>
      <c r="K20" s="33"/>
    </row>
    <row r="21" spans="1:11" ht="26.15" customHeight="1" x14ac:dyDescent="0.25">
      <c r="B21" s="31"/>
      <c r="C21" s="31"/>
      <c r="D21" s="31"/>
      <c r="E21" s="31"/>
      <c r="F21" s="31"/>
      <c r="G21" s="32"/>
      <c r="H21" s="33"/>
      <c r="I21" s="33"/>
      <c r="J21" s="33"/>
      <c r="K21" s="33"/>
    </row>
    <row r="22" spans="1:11" ht="26.15" customHeight="1" x14ac:dyDescent="0.25">
      <c r="A22" s="1"/>
      <c r="B22" s="31"/>
      <c r="C22" s="31"/>
      <c r="D22" s="31"/>
      <c r="E22" s="31"/>
      <c r="F22" s="31"/>
      <c r="G22" s="32"/>
      <c r="H22" s="33"/>
      <c r="I22" s="33"/>
      <c r="J22" s="33"/>
      <c r="K22" s="33"/>
    </row>
    <row r="23" spans="1:11" ht="26.15" customHeight="1" x14ac:dyDescent="0.25">
      <c r="A23" s="1"/>
      <c r="B23" s="31"/>
      <c r="C23" s="31"/>
      <c r="D23" s="31"/>
      <c r="E23" s="31"/>
      <c r="F23" s="31"/>
      <c r="G23" s="32"/>
      <c r="H23" s="33"/>
      <c r="I23" s="33"/>
      <c r="J23" s="33"/>
      <c r="K23" s="33"/>
    </row>
    <row r="24" spans="1:11" ht="26.15" customHeight="1" x14ac:dyDescent="0.25">
      <c r="A24" s="1"/>
      <c r="B24" s="31"/>
      <c r="C24" s="31"/>
      <c r="D24" s="31"/>
      <c r="E24" s="31"/>
      <c r="F24" s="31"/>
      <c r="G24" s="32"/>
      <c r="H24" s="33"/>
      <c r="I24" s="33"/>
      <c r="J24" s="33"/>
      <c r="K24" s="33"/>
    </row>
    <row r="25" spans="1:11" ht="26.15" customHeight="1" x14ac:dyDescent="0.25">
      <c r="A25" s="1"/>
      <c r="B25" s="31"/>
      <c r="C25" s="31"/>
      <c r="D25" s="31"/>
      <c r="E25" s="31"/>
      <c r="F25" s="31"/>
      <c r="G25" s="32"/>
      <c r="H25" s="33"/>
      <c r="I25" s="33"/>
      <c r="J25" s="33"/>
      <c r="K25" s="33"/>
    </row>
    <row r="26" spans="1:11" ht="26.15" customHeight="1" x14ac:dyDescent="0.25">
      <c r="A26" s="1"/>
      <c r="B26" s="31"/>
      <c r="C26" s="31"/>
      <c r="D26" s="31"/>
      <c r="E26" s="31"/>
      <c r="F26" s="31"/>
      <c r="G26" s="32"/>
      <c r="H26" s="33"/>
      <c r="I26" s="33"/>
      <c r="J26" s="33"/>
      <c r="K26" s="33"/>
    </row>
    <row r="27" spans="1:11" ht="26.15" customHeight="1" x14ac:dyDescent="0.25">
      <c r="A27" s="1"/>
      <c r="B27" s="31"/>
      <c r="C27" s="31"/>
      <c r="D27" s="31"/>
      <c r="E27" s="31"/>
      <c r="F27" s="31"/>
      <c r="G27" s="32"/>
      <c r="H27" s="33"/>
      <c r="I27" s="33"/>
      <c r="J27" s="33"/>
      <c r="K27" s="33"/>
    </row>
    <row r="28" spans="1:11" ht="26.15" customHeight="1" x14ac:dyDescent="0.25">
      <c r="A28" s="1"/>
      <c r="B28" s="31"/>
      <c r="C28" s="31"/>
      <c r="D28" s="31"/>
      <c r="E28" s="31"/>
      <c r="F28" s="31"/>
      <c r="G28" s="32"/>
      <c r="H28" s="33"/>
      <c r="I28" s="33"/>
      <c r="J28" s="33"/>
      <c r="K28" s="33"/>
    </row>
    <row r="29" spans="1:11" ht="26.15" customHeight="1" x14ac:dyDescent="0.25">
      <c r="A29" s="1"/>
      <c r="B29" s="31"/>
      <c r="C29" s="31"/>
      <c r="D29" s="31"/>
      <c r="E29" s="31"/>
      <c r="F29" s="31"/>
      <c r="G29" s="32"/>
      <c r="H29" s="33"/>
      <c r="I29" s="33"/>
      <c r="J29" s="33"/>
      <c r="K29" s="33"/>
    </row>
    <row r="30" spans="1:11" ht="26.15" customHeight="1" x14ac:dyDescent="0.25">
      <c r="A30" s="1"/>
      <c r="B30" s="31"/>
      <c r="C30" s="31"/>
      <c r="D30" s="31"/>
      <c r="E30" s="31"/>
      <c r="F30" s="31"/>
      <c r="G30" s="32"/>
      <c r="H30" s="33"/>
      <c r="I30" s="33"/>
      <c r="J30" s="33"/>
      <c r="K30" s="33"/>
    </row>
    <row r="31" spans="1:11" ht="26.15" customHeight="1" x14ac:dyDescent="0.25">
      <c r="A31" s="1"/>
      <c r="B31" s="31"/>
      <c r="C31" s="31"/>
      <c r="D31" s="31"/>
      <c r="E31" s="31"/>
      <c r="F31" s="31"/>
      <c r="G31" s="32"/>
      <c r="H31" s="33"/>
      <c r="I31" s="33"/>
      <c r="J31" s="33"/>
      <c r="K31" s="33"/>
    </row>
    <row r="32" spans="1:11" ht="26.15" customHeight="1" x14ac:dyDescent="0.25">
      <c r="A32" s="1"/>
      <c r="B32" s="31"/>
      <c r="C32" s="31"/>
      <c r="D32" s="31"/>
      <c r="E32" s="31"/>
      <c r="F32" s="31"/>
      <c r="G32" s="32"/>
      <c r="H32" s="33"/>
      <c r="I32" s="33"/>
      <c r="J32" s="33"/>
      <c r="K32" s="33"/>
    </row>
    <row r="33" spans="1:11" ht="26.15" customHeight="1" x14ac:dyDescent="0.25">
      <c r="A33" s="1"/>
      <c r="B33" s="31"/>
      <c r="C33" s="31"/>
      <c r="D33" s="31"/>
      <c r="E33" s="31"/>
      <c r="F33" s="31"/>
      <c r="G33" s="32"/>
      <c r="H33" s="33"/>
      <c r="I33" s="33"/>
      <c r="J33" s="33"/>
      <c r="K33" s="33"/>
    </row>
    <row r="34" spans="1:11" ht="26.15" customHeight="1" x14ac:dyDescent="0.25">
      <c r="A34" s="1"/>
      <c r="B34" s="31"/>
      <c r="C34" s="31"/>
      <c r="D34" s="31"/>
      <c r="E34" s="31"/>
      <c r="F34" s="31"/>
      <c r="G34" s="32"/>
      <c r="H34" s="33"/>
      <c r="I34" s="33"/>
      <c r="J34" s="33"/>
      <c r="K34" s="33"/>
    </row>
    <row r="35" spans="1:11" ht="26.15" customHeight="1" x14ac:dyDescent="0.25">
      <c r="A35" s="1"/>
      <c r="B35" s="31"/>
      <c r="C35" s="31"/>
      <c r="D35" s="31"/>
      <c r="E35" s="31"/>
      <c r="F35" s="31"/>
      <c r="G35" s="32"/>
      <c r="H35" s="33"/>
      <c r="I35" s="33"/>
      <c r="J35" s="33"/>
      <c r="K35" s="33"/>
    </row>
    <row r="36" spans="1:11" ht="26.15" customHeight="1" x14ac:dyDescent="0.25">
      <c r="A36" s="1"/>
      <c r="B36" s="31"/>
      <c r="C36" s="31"/>
      <c r="D36" s="31"/>
      <c r="E36" s="31"/>
      <c r="F36" s="31"/>
      <c r="G36" s="32"/>
      <c r="H36" s="33"/>
      <c r="I36" s="33"/>
      <c r="J36" s="33"/>
      <c r="K36" s="33"/>
    </row>
    <row r="37" spans="1:11" ht="26.15" customHeight="1" x14ac:dyDescent="0.25">
      <c r="A37" s="1"/>
      <c r="B37" s="31"/>
      <c r="C37" s="31"/>
      <c r="D37" s="31"/>
      <c r="E37" s="31"/>
      <c r="F37" s="31"/>
      <c r="G37" s="32"/>
      <c r="H37" s="33"/>
      <c r="I37" s="33"/>
      <c r="J37" s="33"/>
      <c r="K37" s="33"/>
    </row>
    <row r="38" spans="1:11" ht="26.15" customHeight="1" x14ac:dyDescent="0.25">
      <c r="A38" s="1"/>
      <c r="B38" s="31"/>
      <c r="C38" s="31"/>
      <c r="D38" s="31"/>
      <c r="E38" s="31"/>
      <c r="F38" s="31"/>
      <c r="G38" s="32"/>
      <c r="H38" s="33"/>
      <c r="I38" s="33"/>
      <c r="J38" s="33"/>
      <c r="K38" s="33"/>
    </row>
    <row r="39" spans="1:11" ht="26.15" customHeight="1" x14ac:dyDescent="0.25">
      <c r="A39" s="1"/>
      <c r="B39" s="31"/>
      <c r="C39" s="31"/>
      <c r="D39" s="31"/>
      <c r="E39" s="31"/>
      <c r="F39" s="31"/>
      <c r="G39" s="32"/>
      <c r="H39" s="33"/>
      <c r="I39" s="33"/>
      <c r="J39" s="33"/>
      <c r="K39" s="33"/>
    </row>
    <row r="40" spans="1:11" ht="26.15" customHeight="1" x14ac:dyDescent="0.25">
      <c r="A40" s="1"/>
      <c r="B40" s="31"/>
      <c r="C40" s="31"/>
      <c r="D40" s="31"/>
      <c r="E40" s="31"/>
      <c r="F40" s="31"/>
      <c r="G40" s="32"/>
      <c r="H40" s="33"/>
      <c r="I40" s="33"/>
      <c r="J40" s="33"/>
      <c r="K40" s="33"/>
    </row>
    <row r="41" spans="1:11" ht="26.15" customHeight="1" x14ac:dyDescent="0.25">
      <c r="A41" s="1"/>
      <c r="B41" s="31"/>
      <c r="C41" s="31"/>
      <c r="D41" s="31"/>
      <c r="E41" s="31"/>
      <c r="F41" s="31"/>
      <c r="G41" s="32"/>
      <c r="H41" s="33"/>
      <c r="I41" s="33"/>
      <c r="J41" s="33"/>
      <c r="K41" s="33"/>
    </row>
    <row r="42" spans="1:11" ht="26.15" customHeight="1" x14ac:dyDescent="0.25">
      <c r="A42" s="1"/>
      <c r="B42" s="31"/>
      <c r="C42" s="31"/>
      <c r="D42" s="31"/>
      <c r="E42" s="31"/>
      <c r="F42" s="31"/>
      <c r="G42" s="32"/>
      <c r="H42" s="33"/>
      <c r="I42" s="33"/>
      <c r="J42" s="33"/>
      <c r="K42" s="33"/>
    </row>
    <row r="43" spans="1:11" ht="26.15" customHeight="1" x14ac:dyDescent="0.25">
      <c r="A43" s="1"/>
      <c r="B43" s="31"/>
      <c r="C43" s="31"/>
      <c r="D43" s="31"/>
      <c r="E43" s="31"/>
      <c r="F43" s="31"/>
      <c r="G43" s="32"/>
      <c r="H43" s="33"/>
      <c r="I43" s="33"/>
      <c r="J43" s="33"/>
      <c r="K43" s="33"/>
    </row>
    <row r="44" spans="1:11" ht="26.15" customHeight="1" x14ac:dyDescent="0.25">
      <c r="A44" s="1"/>
      <c r="B44" s="31"/>
      <c r="C44" s="31"/>
      <c r="D44" s="31"/>
      <c r="E44" s="31"/>
      <c r="F44" s="31"/>
      <c r="G44" s="32"/>
      <c r="H44" s="33"/>
      <c r="I44" s="33"/>
      <c r="J44" s="33"/>
      <c r="K44" s="33"/>
    </row>
    <row r="45" spans="1:11" ht="26.15" customHeight="1" x14ac:dyDescent="0.25">
      <c r="A45" s="1"/>
      <c r="B45" s="31"/>
      <c r="C45" s="31"/>
      <c r="D45" s="31"/>
      <c r="E45" s="31"/>
      <c r="F45" s="31"/>
      <c r="G45" s="32"/>
      <c r="H45" s="33"/>
      <c r="I45" s="33"/>
      <c r="J45" s="33"/>
      <c r="K45" s="33"/>
    </row>
    <row r="46" spans="1:11" ht="26.15" customHeight="1" x14ac:dyDescent="0.25">
      <c r="A46" s="1"/>
      <c r="B46" s="31"/>
      <c r="C46" s="31"/>
      <c r="D46" s="31"/>
      <c r="E46" s="31"/>
      <c r="F46" s="31"/>
      <c r="G46" s="32"/>
      <c r="H46" s="33"/>
      <c r="I46" s="33"/>
      <c r="J46" s="33"/>
      <c r="K46" s="33"/>
    </row>
  </sheetData>
  <mergeCells count="7">
    <mergeCell ref="C9:F9"/>
    <mergeCell ref="A10:I10"/>
    <mergeCell ref="A1:K1"/>
    <mergeCell ref="A5:H5"/>
    <mergeCell ref="C6:F6"/>
    <mergeCell ref="C7:F7"/>
    <mergeCell ref="C8:F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39"/>
  <sheetViews>
    <sheetView zoomScale="90" zoomScaleNormal="90" workbookViewId="0">
      <pane ySplit="2" topLeftCell="A18" activePane="bottomLeft" state="frozen"/>
      <selection pane="bottomLeft" activeCell="C33" sqref="C33"/>
    </sheetView>
  </sheetViews>
  <sheetFormatPr defaultColWidth="9" defaultRowHeight="14.5" x14ac:dyDescent="0.25"/>
  <cols>
    <col min="1" max="1" width="20.08984375" style="148" customWidth="1"/>
    <col min="2" max="2" width="6.90625" style="148" customWidth="1"/>
    <col min="3" max="3" width="89" style="148" customWidth="1"/>
    <col min="4" max="4" width="12.6328125" style="148" customWidth="1"/>
    <col min="5" max="5" width="27.6328125" style="166" customWidth="1"/>
    <col min="6" max="16384" width="9" style="148"/>
  </cols>
  <sheetData>
    <row r="1" spans="1:5" ht="36.65" customHeight="1" thickBot="1" x14ac:dyDescent="0.3">
      <c r="A1" s="144" t="s">
        <v>63</v>
      </c>
      <c r="B1" s="145"/>
      <c r="C1" s="145"/>
      <c r="D1" s="146"/>
      <c r="E1" s="147"/>
    </row>
    <row r="2" spans="1:5" x14ac:dyDescent="0.25">
      <c r="A2" s="149" t="s">
        <v>28</v>
      </c>
      <c r="B2" s="150" t="s">
        <v>29</v>
      </c>
      <c r="C2" s="151" t="s">
        <v>30</v>
      </c>
      <c r="D2" s="151" t="s">
        <v>31</v>
      </c>
      <c r="E2" s="171" t="s">
        <v>32</v>
      </c>
    </row>
    <row r="3" spans="1:5" ht="18" customHeight="1" x14ac:dyDescent="0.25">
      <c r="A3" s="152" t="s">
        <v>33</v>
      </c>
      <c r="B3" s="153"/>
      <c r="C3" s="153"/>
      <c r="D3" s="154"/>
      <c r="E3" s="172"/>
    </row>
    <row r="4" spans="1:5" x14ac:dyDescent="0.25">
      <c r="A4" s="155">
        <v>43810</v>
      </c>
      <c r="B4" s="156">
        <v>1</v>
      </c>
      <c r="C4" s="157" t="s">
        <v>34</v>
      </c>
      <c r="D4" s="158"/>
      <c r="E4" s="173"/>
    </row>
    <row r="5" spans="1:5" x14ac:dyDescent="0.25">
      <c r="A5" s="155">
        <v>43811</v>
      </c>
      <c r="B5" s="156">
        <v>1</v>
      </c>
      <c r="C5" s="157" t="s">
        <v>35</v>
      </c>
      <c r="D5" s="158"/>
      <c r="E5" s="173"/>
    </row>
    <row r="6" spans="1:5" x14ac:dyDescent="0.25">
      <c r="A6" s="155">
        <v>43812</v>
      </c>
      <c r="B6" s="156">
        <v>1</v>
      </c>
      <c r="C6" s="157" t="s">
        <v>36</v>
      </c>
      <c r="D6" s="158"/>
      <c r="E6" s="173"/>
    </row>
    <row r="7" spans="1:5" x14ac:dyDescent="0.25">
      <c r="A7" s="152" t="s">
        <v>37</v>
      </c>
      <c r="B7" s="153"/>
      <c r="C7" s="153"/>
      <c r="D7" s="154"/>
      <c r="E7" s="172"/>
    </row>
    <row r="8" spans="1:5" ht="29" x14ac:dyDescent="0.25">
      <c r="A8" s="155">
        <v>43818</v>
      </c>
      <c r="B8" s="156">
        <v>1</v>
      </c>
      <c r="C8" s="157" t="s">
        <v>38</v>
      </c>
      <c r="D8" s="158" t="s">
        <v>39</v>
      </c>
      <c r="E8" s="173" t="s">
        <v>40</v>
      </c>
    </row>
    <row r="9" spans="1:5" x14ac:dyDescent="0.25">
      <c r="A9" s="152" t="s">
        <v>41</v>
      </c>
      <c r="B9" s="153"/>
      <c r="C9" s="153"/>
      <c r="D9" s="154"/>
      <c r="E9" s="172"/>
    </row>
    <row r="10" spans="1:5" x14ac:dyDescent="0.25">
      <c r="A10" s="155">
        <v>43820</v>
      </c>
      <c r="B10" s="177">
        <v>1</v>
      </c>
      <c r="C10" s="157" t="s">
        <v>42</v>
      </c>
      <c r="D10" s="158" t="s">
        <v>39</v>
      </c>
      <c r="E10" s="173" t="s">
        <v>43</v>
      </c>
    </row>
    <row r="11" spans="1:5" x14ac:dyDescent="0.25">
      <c r="A11" s="155">
        <v>43820</v>
      </c>
      <c r="B11" s="178">
        <v>1</v>
      </c>
      <c r="C11" s="157" t="s">
        <v>44</v>
      </c>
      <c r="D11" s="158"/>
      <c r="E11" s="173"/>
    </row>
    <row r="12" spans="1:5" x14ac:dyDescent="0.25">
      <c r="A12" s="155">
        <v>43821</v>
      </c>
      <c r="B12" s="156">
        <v>1</v>
      </c>
      <c r="C12" s="157" t="s">
        <v>45</v>
      </c>
      <c r="D12" s="158"/>
      <c r="E12" s="173"/>
    </row>
    <row r="13" spans="1:5" x14ac:dyDescent="0.25">
      <c r="A13" s="155">
        <v>43822</v>
      </c>
      <c r="B13" s="156">
        <v>1</v>
      </c>
      <c r="C13" s="157" t="s">
        <v>46</v>
      </c>
      <c r="D13" s="158"/>
      <c r="E13" s="173"/>
    </row>
    <row r="14" spans="1:5" x14ac:dyDescent="0.25">
      <c r="A14" s="155">
        <v>43823</v>
      </c>
      <c r="B14" s="156">
        <v>1</v>
      </c>
      <c r="C14" s="157" t="s">
        <v>47</v>
      </c>
      <c r="D14" s="158"/>
      <c r="E14" s="173"/>
    </row>
    <row r="15" spans="1:5" x14ac:dyDescent="0.25">
      <c r="A15" s="152" t="s">
        <v>48</v>
      </c>
      <c r="B15" s="153"/>
      <c r="C15" s="153"/>
      <c r="D15" s="154"/>
      <c r="E15" s="172"/>
    </row>
    <row r="16" spans="1:5" x14ac:dyDescent="0.25">
      <c r="A16" s="155">
        <v>43827</v>
      </c>
      <c r="B16" s="156">
        <v>1</v>
      </c>
      <c r="C16" s="157" t="s">
        <v>49</v>
      </c>
      <c r="D16" s="158"/>
      <c r="E16" s="173"/>
    </row>
    <row r="17" spans="1:5" x14ac:dyDescent="0.25">
      <c r="A17" s="155">
        <v>43828</v>
      </c>
      <c r="B17" s="156">
        <v>1</v>
      </c>
      <c r="C17" s="157" t="s">
        <v>50</v>
      </c>
      <c r="D17" s="158"/>
      <c r="E17" s="173"/>
    </row>
    <row r="18" spans="1:5" x14ac:dyDescent="0.25">
      <c r="A18" s="152" t="s">
        <v>41</v>
      </c>
      <c r="B18" s="153"/>
      <c r="C18" s="153"/>
      <c r="D18" s="154"/>
      <c r="E18" s="172"/>
    </row>
    <row r="19" spans="1:5" x14ac:dyDescent="0.25">
      <c r="A19" s="155">
        <v>43829</v>
      </c>
      <c r="B19" s="156">
        <v>1</v>
      </c>
      <c r="C19" s="157" t="s">
        <v>51</v>
      </c>
      <c r="D19" s="158"/>
      <c r="E19" s="173"/>
    </row>
    <row r="20" spans="1:5" x14ac:dyDescent="0.25">
      <c r="A20" s="155">
        <v>43830</v>
      </c>
      <c r="B20" s="156">
        <v>1</v>
      </c>
      <c r="C20" s="157" t="s">
        <v>52</v>
      </c>
      <c r="D20" s="158"/>
      <c r="E20" s="173"/>
    </row>
    <row r="21" spans="1:5" x14ac:dyDescent="0.25">
      <c r="A21" s="155">
        <v>43834</v>
      </c>
      <c r="B21" s="156">
        <v>1</v>
      </c>
      <c r="C21" s="157" t="s">
        <v>53</v>
      </c>
      <c r="D21" s="158"/>
      <c r="E21" s="173"/>
    </row>
    <row r="22" spans="1:5" x14ac:dyDescent="0.25">
      <c r="A22" s="155">
        <v>43835</v>
      </c>
      <c r="B22" s="156">
        <v>1</v>
      </c>
      <c r="C22" s="157" t="s">
        <v>54</v>
      </c>
      <c r="D22" s="158" t="s">
        <v>39</v>
      </c>
      <c r="E22" s="173" t="s">
        <v>55</v>
      </c>
    </row>
    <row r="23" spans="1:5" x14ac:dyDescent="0.25">
      <c r="A23" s="152" t="s">
        <v>56</v>
      </c>
      <c r="B23" s="153"/>
      <c r="C23" s="153"/>
      <c r="D23" s="154"/>
      <c r="E23" s="172"/>
    </row>
    <row r="24" spans="1:5" x14ac:dyDescent="0.25">
      <c r="A24" s="155">
        <v>43837</v>
      </c>
      <c r="B24" s="156">
        <v>1</v>
      </c>
      <c r="C24" s="157" t="s">
        <v>57</v>
      </c>
      <c r="D24" s="158"/>
      <c r="E24" s="173"/>
    </row>
    <row r="25" spans="1:5" x14ac:dyDescent="0.25">
      <c r="A25" s="155">
        <v>43838</v>
      </c>
      <c r="B25" s="156">
        <v>1</v>
      </c>
      <c r="C25" s="157" t="s">
        <v>58</v>
      </c>
      <c r="D25" s="158"/>
      <c r="E25" s="173"/>
    </row>
    <row r="26" spans="1:5" x14ac:dyDescent="0.25">
      <c r="A26" s="152" t="s">
        <v>41</v>
      </c>
      <c r="B26" s="153"/>
      <c r="C26" s="153"/>
      <c r="D26" s="154"/>
      <c r="E26" s="172"/>
    </row>
    <row r="27" spans="1:5" x14ac:dyDescent="0.25">
      <c r="A27" s="155">
        <v>43839</v>
      </c>
      <c r="B27" s="156">
        <v>1</v>
      </c>
      <c r="C27" s="159" t="s">
        <v>59</v>
      </c>
      <c r="D27" s="160"/>
      <c r="E27" s="174"/>
    </row>
    <row r="28" spans="1:5" x14ac:dyDescent="0.25">
      <c r="A28" s="161">
        <v>43840</v>
      </c>
      <c r="B28" s="156">
        <v>1</v>
      </c>
      <c r="C28" s="162" t="s">
        <v>60</v>
      </c>
      <c r="D28" s="160"/>
      <c r="E28" s="175"/>
    </row>
    <row r="29" spans="1:5" x14ac:dyDescent="0.25">
      <c r="A29" s="152" t="s">
        <v>61</v>
      </c>
      <c r="B29" s="153"/>
      <c r="C29" s="153"/>
      <c r="D29" s="154"/>
      <c r="E29" s="172"/>
    </row>
    <row r="30" spans="1:5" x14ac:dyDescent="0.25">
      <c r="A30" s="155" t="s">
        <v>217</v>
      </c>
      <c r="B30" s="156">
        <v>2</v>
      </c>
      <c r="C30" s="159" t="s">
        <v>62</v>
      </c>
      <c r="D30" s="160"/>
      <c r="E30" s="174"/>
    </row>
    <row r="31" spans="1:5" ht="15" thickBot="1" x14ac:dyDescent="0.3">
      <c r="A31" s="163" t="s">
        <v>198</v>
      </c>
      <c r="B31" s="164">
        <f>SUM(B4:B30)</f>
        <v>21</v>
      </c>
      <c r="C31" s="165"/>
      <c r="D31" s="165"/>
      <c r="E31" s="176"/>
    </row>
    <row r="33" spans="1:5" ht="15" thickBot="1" x14ac:dyDescent="0.3"/>
    <row r="34" spans="1:5" x14ac:dyDescent="0.25">
      <c r="A34" s="193" t="s">
        <v>199</v>
      </c>
      <c r="B34" s="194"/>
    </row>
    <row r="35" spans="1:5" x14ac:dyDescent="0.25">
      <c r="A35" s="167" t="s">
        <v>8</v>
      </c>
      <c r="B35" s="168">
        <v>19</v>
      </c>
      <c r="C35" s="166"/>
      <c r="E35" s="148"/>
    </row>
    <row r="36" spans="1:5" ht="15" thickBot="1" x14ac:dyDescent="0.3">
      <c r="A36" s="169" t="s">
        <v>12</v>
      </c>
      <c r="B36" s="170">
        <v>1</v>
      </c>
      <c r="C36" s="166"/>
      <c r="E36" s="148"/>
    </row>
    <row r="38" spans="1:5" x14ac:dyDescent="0.25">
      <c r="A38" s="195"/>
      <c r="B38" s="195"/>
      <c r="E38" s="148"/>
    </row>
    <row r="39" spans="1:5" x14ac:dyDescent="0.25">
      <c r="A39" s="195"/>
      <c r="B39" s="195"/>
      <c r="E39" s="148"/>
    </row>
  </sheetData>
  <mergeCells count="3">
    <mergeCell ref="A34:B34"/>
    <mergeCell ref="A38:B38"/>
    <mergeCell ref="A39:B39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105"/>
  <sheetViews>
    <sheetView topLeftCell="C27" zoomScaleNormal="100" workbookViewId="0">
      <selection activeCell="C27" sqref="C27:C51"/>
    </sheetView>
  </sheetViews>
  <sheetFormatPr defaultColWidth="9" defaultRowHeight="14.5" x14ac:dyDescent="0.25"/>
  <cols>
    <col min="1" max="1" width="8.36328125" style="30" customWidth="1"/>
    <col min="2" max="2" width="21.36328125" style="139" customWidth="1"/>
    <col min="3" max="3" width="27.7265625" style="30" bestFit="1" customWidth="1"/>
    <col min="4" max="4" width="16.08984375" style="34" customWidth="1"/>
    <col min="5" max="6" width="20" style="34" customWidth="1"/>
    <col min="7" max="7" width="13" style="34" customWidth="1"/>
    <col min="8" max="8" width="53.26953125" style="34" customWidth="1"/>
    <col min="9" max="9" width="7.36328125" style="1" customWidth="1"/>
    <col min="10" max="10" width="8.6328125" style="1" customWidth="1"/>
    <col min="11" max="14" width="7.36328125" style="1" customWidth="1"/>
    <col min="15" max="15" width="10.6328125" style="68" customWidth="1"/>
    <col min="16" max="16384" width="9" style="1"/>
  </cols>
  <sheetData>
    <row r="1" spans="1:15" ht="40" customHeight="1" x14ac:dyDescent="0.25">
      <c r="A1" s="185" t="s">
        <v>64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5" ht="26.15" customHeight="1" thickBot="1" x14ac:dyDescent="0.3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5" s="68" customFormat="1" ht="26.15" customHeight="1" thickBot="1" x14ac:dyDescent="0.3">
      <c r="A3" s="5" t="s">
        <v>0</v>
      </c>
      <c r="B3" s="69" t="s">
        <v>65</v>
      </c>
      <c r="C3" s="70" t="s">
        <v>66</v>
      </c>
      <c r="D3" s="6" t="s">
        <v>67</v>
      </c>
      <c r="E3" s="187" t="s">
        <v>2</v>
      </c>
      <c r="F3" s="188"/>
      <c r="G3" s="188"/>
      <c r="H3" s="189"/>
      <c r="I3" s="7" t="s">
        <v>3</v>
      </c>
      <c r="J3" s="8" t="s">
        <v>4</v>
      </c>
      <c r="K3" s="8" t="s">
        <v>68</v>
      </c>
      <c r="L3" s="8" t="s">
        <v>69</v>
      </c>
      <c r="M3" s="8" t="s">
        <v>70</v>
      </c>
      <c r="N3" s="10" t="s">
        <v>71</v>
      </c>
      <c r="O3" s="11" t="s">
        <v>72</v>
      </c>
    </row>
    <row r="4" spans="1:15" ht="26.15" customHeight="1" x14ac:dyDescent="0.25">
      <c r="A4" s="268" t="s">
        <v>73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70"/>
    </row>
    <row r="5" spans="1:15" ht="26.15" customHeight="1" x14ac:dyDescent="0.25">
      <c r="A5" s="12">
        <v>1</v>
      </c>
      <c r="B5" s="71" t="s">
        <v>74</v>
      </c>
      <c r="C5" s="72" t="s">
        <v>74</v>
      </c>
      <c r="D5" s="73" t="s">
        <v>75</v>
      </c>
      <c r="E5" s="271" t="s">
        <v>76</v>
      </c>
      <c r="F5" s="272"/>
      <c r="G5" s="272"/>
      <c r="H5" s="273"/>
      <c r="I5" s="74">
        <v>5200</v>
      </c>
      <c r="J5" s="75" t="s">
        <v>77</v>
      </c>
      <c r="K5" s="76">
        <v>1</v>
      </c>
      <c r="L5" s="76">
        <v>1</v>
      </c>
      <c r="M5" s="76">
        <v>1</v>
      </c>
      <c r="N5" s="76">
        <f t="shared" ref="N5:N64" si="0">I5*K5*L5*M5</f>
        <v>5200</v>
      </c>
      <c r="O5" s="223">
        <f>SUM(N5:N7)</f>
        <v>6089</v>
      </c>
    </row>
    <row r="6" spans="1:15" ht="26.15" customHeight="1" x14ac:dyDescent="0.25">
      <c r="A6" s="12">
        <v>2</v>
      </c>
      <c r="B6" s="71" t="s">
        <v>74</v>
      </c>
      <c r="C6" s="72" t="s">
        <v>74</v>
      </c>
      <c r="D6" s="73" t="s">
        <v>78</v>
      </c>
      <c r="E6" s="271" t="s">
        <v>79</v>
      </c>
      <c r="F6" s="272"/>
      <c r="G6" s="272"/>
      <c r="H6" s="273"/>
      <c r="I6" s="74">
        <v>400</v>
      </c>
      <c r="J6" s="75" t="s">
        <v>80</v>
      </c>
      <c r="K6" s="76">
        <v>1</v>
      </c>
      <c r="L6" s="76">
        <v>1</v>
      </c>
      <c r="M6" s="76">
        <v>2</v>
      </c>
      <c r="N6" s="76">
        <f t="shared" si="0"/>
        <v>800</v>
      </c>
      <c r="O6" s="223"/>
    </row>
    <row r="7" spans="1:15" ht="26.15" customHeight="1" x14ac:dyDescent="0.25">
      <c r="A7" s="77">
        <v>3</v>
      </c>
      <c r="B7" s="78" t="s">
        <v>74</v>
      </c>
      <c r="C7" s="79" t="s">
        <v>74</v>
      </c>
      <c r="D7" s="80" t="s">
        <v>81</v>
      </c>
      <c r="E7" s="225" t="s">
        <v>82</v>
      </c>
      <c r="F7" s="226"/>
      <c r="G7" s="226"/>
      <c r="H7" s="227"/>
      <c r="I7" s="81">
        <v>89</v>
      </c>
      <c r="J7" s="79" t="s">
        <v>80</v>
      </c>
      <c r="K7" s="82">
        <v>1</v>
      </c>
      <c r="L7" s="82">
        <v>1</v>
      </c>
      <c r="M7" s="82">
        <v>1</v>
      </c>
      <c r="N7" s="82">
        <f t="shared" si="0"/>
        <v>89</v>
      </c>
      <c r="O7" s="224"/>
    </row>
    <row r="8" spans="1:15" ht="26.15" customHeight="1" x14ac:dyDescent="0.25">
      <c r="A8" s="218">
        <v>4</v>
      </c>
      <c r="B8" s="251">
        <v>43810</v>
      </c>
      <c r="C8" s="252" t="s">
        <v>83</v>
      </c>
      <c r="D8" s="83" t="s">
        <v>84</v>
      </c>
      <c r="E8" s="238" t="s">
        <v>220</v>
      </c>
      <c r="F8" s="239"/>
      <c r="G8" s="239"/>
      <c r="H8" s="240"/>
      <c r="I8" s="84">
        <v>2</v>
      </c>
      <c r="J8" s="85" t="s">
        <v>85</v>
      </c>
      <c r="K8" s="86">
        <v>1</v>
      </c>
      <c r="L8" s="86">
        <v>1</v>
      </c>
      <c r="M8" s="86">
        <v>200</v>
      </c>
      <c r="N8" s="86">
        <f t="shared" si="0"/>
        <v>400</v>
      </c>
      <c r="O8" s="253">
        <f>SUM(N8:N17)</f>
        <v>11306</v>
      </c>
    </row>
    <row r="9" spans="1:15" ht="26.15" customHeight="1" x14ac:dyDescent="0.25">
      <c r="A9" s="219"/>
      <c r="B9" s="234"/>
      <c r="C9" s="236"/>
      <c r="D9" s="87" t="s">
        <v>86</v>
      </c>
      <c r="E9" s="242" t="s">
        <v>87</v>
      </c>
      <c r="F9" s="243"/>
      <c r="G9" s="243"/>
      <c r="H9" s="244"/>
      <c r="I9" s="88">
        <v>10</v>
      </c>
      <c r="J9" s="75" t="s">
        <v>88</v>
      </c>
      <c r="K9" s="76">
        <v>1</v>
      </c>
      <c r="L9" s="76">
        <v>1</v>
      </c>
      <c r="M9" s="76">
        <v>5</v>
      </c>
      <c r="N9" s="76">
        <f t="shared" si="0"/>
        <v>50</v>
      </c>
      <c r="O9" s="223"/>
    </row>
    <row r="10" spans="1:15" ht="26.15" customHeight="1" x14ac:dyDescent="0.25">
      <c r="A10" s="219"/>
      <c r="B10" s="234"/>
      <c r="C10" s="236"/>
      <c r="D10" s="87" t="s">
        <v>89</v>
      </c>
      <c r="E10" s="242" t="s">
        <v>90</v>
      </c>
      <c r="F10" s="243"/>
      <c r="G10" s="243"/>
      <c r="H10" s="244"/>
      <c r="I10" s="74">
        <v>4</v>
      </c>
      <c r="J10" s="75" t="s">
        <v>88</v>
      </c>
      <c r="K10" s="89">
        <v>1</v>
      </c>
      <c r="L10" s="76">
        <v>1</v>
      </c>
      <c r="M10" s="86">
        <v>50</v>
      </c>
      <c r="N10" s="76">
        <f t="shared" si="0"/>
        <v>200</v>
      </c>
      <c r="O10" s="223"/>
    </row>
    <row r="11" spans="1:15" ht="26.15" customHeight="1" x14ac:dyDescent="0.25">
      <c r="A11" s="219"/>
      <c r="B11" s="234"/>
      <c r="C11" s="236"/>
      <c r="D11" s="87" t="s">
        <v>91</v>
      </c>
      <c r="E11" s="242" t="s">
        <v>92</v>
      </c>
      <c r="F11" s="243"/>
      <c r="G11" s="243"/>
      <c r="H11" s="244"/>
      <c r="I11" s="74">
        <v>70</v>
      </c>
      <c r="J11" s="72" t="s">
        <v>88</v>
      </c>
      <c r="K11" s="89">
        <v>1</v>
      </c>
      <c r="L11" s="89">
        <v>1</v>
      </c>
      <c r="M11" s="89">
        <v>1</v>
      </c>
      <c r="N11" s="76">
        <f t="shared" si="0"/>
        <v>70</v>
      </c>
      <c r="O11" s="223"/>
    </row>
    <row r="12" spans="1:15" ht="26.15" customHeight="1" x14ac:dyDescent="0.25">
      <c r="A12" s="219"/>
      <c r="B12" s="234"/>
      <c r="C12" s="236"/>
      <c r="D12" s="87" t="s">
        <v>93</v>
      </c>
      <c r="E12" s="245" t="s">
        <v>94</v>
      </c>
      <c r="F12" s="246"/>
      <c r="G12" s="246"/>
      <c r="H12" s="247"/>
      <c r="I12" s="90">
        <v>20</v>
      </c>
      <c r="J12" s="91" t="s">
        <v>95</v>
      </c>
      <c r="K12" s="76">
        <v>1</v>
      </c>
      <c r="L12" s="76">
        <v>1</v>
      </c>
      <c r="M12" s="76">
        <v>24</v>
      </c>
      <c r="N12" s="76">
        <f t="shared" si="0"/>
        <v>480</v>
      </c>
      <c r="O12" s="223"/>
    </row>
    <row r="13" spans="1:15" ht="26.15" customHeight="1" x14ac:dyDescent="0.25">
      <c r="A13" s="219"/>
      <c r="B13" s="234"/>
      <c r="C13" s="236"/>
      <c r="D13" s="87" t="s">
        <v>96</v>
      </c>
      <c r="E13" s="242" t="s">
        <v>97</v>
      </c>
      <c r="F13" s="243"/>
      <c r="G13" s="243"/>
      <c r="H13" s="244"/>
      <c r="I13" s="88">
        <v>17</v>
      </c>
      <c r="J13" s="75" t="s">
        <v>98</v>
      </c>
      <c r="K13" s="76">
        <v>1</v>
      </c>
      <c r="L13" s="76">
        <v>1</v>
      </c>
      <c r="M13" s="76">
        <v>1</v>
      </c>
      <c r="N13" s="76">
        <f t="shared" si="0"/>
        <v>17</v>
      </c>
      <c r="O13" s="223"/>
    </row>
    <row r="14" spans="1:15" ht="26.15" customHeight="1" x14ac:dyDescent="0.25">
      <c r="A14" s="219"/>
      <c r="B14" s="234"/>
      <c r="C14" s="236"/>
      <c r="D14" s="87" t="s">
        <v>99</v>
      </c>
      <c r="E14" s="242" t="s">
        <v>100</v>
      </c>
      <c r="F14" s="243"/>
      <c r="G14" s="243"/>
      <c r="H14" s="244"/>
      <c r="I14" s="88">
        <v>689</v>
      </c>
      <c r="J14" s="92" t="s">
        <v>101</v>
      </c>
      <c r="K14" s="88">
        <v>1</v>
      </c>
      <c r="L14" s="88">
        <v>1</v>
      </c>
      <c r="M14" s="88">
        <v>1</v>
      </c>
      <c r="N14" s="76">
        <f t="shared" si="0"/>
        <v>689</v>
      </c>
      <c r="O14" s="223"/>
    </row>
    <row r="15" spans="1:15" ht="26.15" customHeight="1" x14ac:dyDescent="0.25">
      <c r="A15" s="219"/>
      <c r="B15" s="234"/>
      <c r="C15" s="236"/>
      <c r="D15" s="83" t="s">
        <v>102</v>
      </c>
      <c r="E15" s="242" t="s">
        <v>103</v>
      </c>
      <c r="F15" s="243"/>
      <c r="G15" s="243"/>
      <c r="H15" s="244"/>
      <c r="I15" s="84">
        <v>3550</v>
      </c>
      <c r="J15" s="93" t="s">
        <v>104</v>
      </c>
      <c r="K15" s="84">
        <v>1</v>
      </c>
      <c r="L15" s="84">
        <v>1</v>
      </c>
      <c r="M15" s="84">
        <v>1</v>
      </c>
      <c r="N15" s="86">
        <f t="shared" si="0"/>
        <v>3550</v>
      </c>
      <c r="O15" s="223"/>
    </row>
    <row r="16" spans="1:15" ht="26.15" customHeight="1" x14ac:dyDescent="0.25">
      <c r="A16" s="219"/>
      <c r="B16" s="234"/>
      <c r="C16" s="236"/>
      <c r="D16" s="83" t="s">
        <v>105</v>
      </c>
      <c r="E16" s="242" t="s">
        <v>106</v>
      </c>
      <c r="F16" s="243"/>
      <c r="G16" s="243"/>
      <c r="H16" s="244"/>
      <c r="I16" s="84">
        <v>2300</v>
      </c>
      <c r="J16" s="93" t="s">
        <v>104</v>
      </c>
      <c r="K16" s="84">
        <v>1</v>
      </c>
      <c r="L16" s="84">
        <v>1</v>
      </c>
      <c r="M16" s="84">
        <v>1</v>
      </c>
      <c r="N16" s="86">
        <f t="shared" si="0"/>
        <v>2300</v>
      </c>
      <c r="O16" s="223"/>
    </row>
    <row r="17" spans="1:15" ht="26.15" customHeight="1" x14ac:dyDescent="0.25">
      <c r="A17" s="219"/>
      <c r="B17" s="234"/>
      <c r="C17" s="236"/>
      <c r="D17" s="94" t="s">
        <v>107</v>
      </c>
      <c r="E17" s="262" t="s">
        <v>103</v>
      </c>
      <c r="F17" s="263"/>
      <c r="G17" s="263"/>
      <c r="H17" s="264"/>
      <c r="I17" s="95">
        <v>3550</v>
      </c>
      <c r="J17" s="96" t="s">
        <v>104</v>
      </c>
      <c r="K17" s="95">
        <v>1</v>
      </c>
      <c r="L17" s="95">
        <v>1</v>
      </c>
      <c r="M17" s="95">
        <v>1</v>
      </c>
      <c r="N17" s="97">
        <f t="shared" si="0"/>
        <v>3550</v>
      </c>
      <c r="O17" s="224"/>
    </row>
    <row r="18" spans="1:15" ht="26.15" customHeight="1" x14ac:dyDescent="0.25">
      <c r="A18" s="218">
        <v>5</v>
      </c>
      <c r="B18" s="251">
        <v>43811</v>
      </c>
      <c r="C18" s="252" t="s">
        <v>108</v>
      </c>
      <c r="D18" s="98" t="s">
        <v>84</v>
      </c>
      <c r="E18" s="228" t="s">
        <v>220</v>
      </c>
      <c r="F18" s="229"/>
      <c r="G18" s="229"/>
      <c r="H18" s="230"/>
      <c r="I18" s="99">
        <v>2</v>
      </c>
      <c r="J18" s="100" t="s">
        <v>85</v>
      </c>
      <c r="K18" s="101">
        <v>1</v>
      </c>
      <c r="L18" s="101">
        <v>1</v>
      </c>
      <c r="M18" s="101">
        <v>200</v>
      </c>
      <c r="N18" s="101">
        <f t="shared" si="0"/>
        <v>400</v>
      </c>
      <c r="O18" s="253">
        <f>SUM(N18:N22)</f>
        <v>1697</v>
      </c>
    </row>
    <row r="19" spans="1:15" ht="26.15" customHeight="1" x14ac:dyDescent="0.25">
      <c r="A19" s="219"/>
      <c r="B19" s="234"/>
      <c r="C19" s="236"/>
      <c r="D19" s="87" t="s">
        <v>109</v>
      </c>
      <c r="E19" s="242" t="s">
        <v>110</v>
      </c>
      <c r="F19" s="243"/>
      <c r="G19" s="243"/>
      <c r="H19" s="244"/>
      <c r="I19" s="74">
        <v>4</v>
      </c>
      <c r="J19" s="75" t="s">
        <v>85</v>
      </c>
      <c r="K19" s="89">
        <v>1</v>
      </c>
      <c r="L19" s="76">
        <v>1</v>
      </c>
      <c r="M19" s="86">
        <v>50</v>
      </c>
      <c r="N19" s="76">
        <f t="shared" si="0"/>
        <v>200</v>
      </c>
      <c r="O19" s="223"/>
    </row>
    <row r="20" spans="1:15" ht="26.15" customHeight="1" x14ac:dyDescent="0.25">
      <c r="A20" s="219"/>
      <c r="B20" s="234"/>
      <c r="C20" s="236"/>
      <c r="D20" s="87" t="s">
        <v>111</v>
      </c>
      <c r="E20" s="245" t="s">
        <v>94</v>
      </c>
      <c r="F20" s="246"/>
      <c r="G20" s="246"/>
      <c r="H20" s="247"/>
      <c r="I20" s="90">
        <v>20</v>
      </c>
      <c r="J20" s="91" t="s">
        <v>95</v>
      </c>
      <c r="K20" s="76">
        <v>1</v>
      </c>
      <c r="L20" s="76">
        <v>1</v>
      </c>
      <c r="M20" s="76">
        <v>24</v>
      </c>
      <c r="N20" s="76">
        <f t="shared" si="0"/>
        <v>480</v>
      </c>
      <c r="O20" s="223"/>
    </row>
    <row r="21" spans="1:15" ht="26.15" customHeight="1" x14ac:dyDescent="0.25">
      <c r="A21" s="219"/>
      <c r="B21" s="234"/>
      <c r="C21" s="236"/>
      <c r="D21" s="87" t="s">
        <v>112</v>
      </c>
      <c r="E21" s="242" t="s">
        <v>113</v>
      </c>
      <c r="F21" s="243"/>
      <c r="G21" s="243"/>
      <c r="H21" s="244"/>
      <c r="I21" s="88">
        <v>17</v>
      </c>
      <c r="J21" s="75" t="s">
        <v>114</v>
      </c>
      <c r="K21" s="76">
        <v>1</v>
      </c>
      <c r="L21" s="76">
        <v>1</v>
      </c>
      <c r="M21" s="76">
        <v>1</v>
      </c>
      <c r="N21" s="76">
        <f t="shared" si="0"/>
        <v>17</v>
      </c>
      <c r="O21" s="223"/>
    </row>
    <row r="22" spans="1:15" ht="26.15" customHeight="1" x14ac:dyDescent="0.25">
      <c r="A22" s="220"/>
      <c r="B22" s="235"/>
      <c r="C22" s="237"/>
      <c r="D22" s="102" t="s">
        <v>115</v>
      </c>
      <c r="E22" s="265" t="s">
        <v>219</v>
      </c>
      <c r="F22" s="266"/>
      <c r="G22" s="266"/>
      <c r="H22" s="267"/>
      <c r="I22" s="103">
        <v>2</v>
      </c>
      <c r="J22" s="104" t="s">
        <v>116</v>
      </c>
      <c r="K22" s="105">
        <v>1</v>
      </c>
      <c r="L22" s="105">
        <v>1</v>
      </c>
      <c r="M22" s="105">
        <v>300</v>
      </c>
      <c r="N22" s="82">
        <f t="shared" si="0"/>
        <v>600</v>
      </c>
      <c r="O22" s="224"/>
    </row>
    <row r="23" spans="1:15" ht="26.15" customHeight="1" x14ac:dyDescent="0.25">
      <c r="A23" s="218">
        <v>6</v>
      </c>
      <c r="B23" s="251">
        <v>43812</v>
      </c>
      <c r="C23" s="252" t="s">
        <v>117</v>
      </c>
      <c r="D23" s="98" t="s">
        <v>84</v>
      </c>
      <c r="E23" s="228" t="s">
        <v>220</v>
      </c>
      <c r="F23" s="229"/>
      <c r="G23" s="229"/>
      <c r="H23" s="230"/>
      <c r="I23" s="99">
        <v>2</v>
      </c>
      <c r="J23" s="100" t="s">
        <v>85</v>
      </c>
      <c r="K23" s="101">
        <v>1</v>
      </c>
      <c r="L23" s="101">
        <v>1</v>
      </c>
      <c r="M23" s="101">
        <v>200</v>
      </c>
      <c r="N23" s="101">
        <f t="shared" si="0"/>
        <v>400</v>
      </c>
      <c r="O23" s="253">
        <f>SUM(N23:N26)</f>
        <v>1097</v>
      </c>
    </row>
    <row r="24" spans="1:15" ht="26.15" customHeight="1" x14ac:dyDescent="0.25">
      <c r="A24" s="219"/>
      <c r="B24" s="234"/>
      <c r="C24" s="236"/>
      <c r="D24" s="87" t="s">
        <v>109</v>
      </c>
      <c r="E24" s="242" t="s">
        <v>110</v>
      </c>
      <c r="F24" s="243"/>
      <c r="G24" s="243"/>
      <c r="H24" s="244"/>
      <c r="I24" s="74">
        <v>4</v>
      </c>
      <c r="J24" s="75" t="s">
        <v>85</v>
      </c>
      <c r="K24" s="89">
        <v>1</v>
      </c>
      <c r="L24" s="76">
        <v>1</v>
      </c>
      <c r="M24" s="86">
        <v>50</v>
      </c>
      <c r="N24" s="76">
        <f t="shared" si="0"/>
        <v>200</v>
      </c>
      <c r="O24" s="223"/>
    </row>
    <row r="25" spans="1:15" ht="26.15" customHeight="1" x14ac:dyDescent="0.25">
      <c r="A25" s="219"/>
      <c r="B25" s="234"/>
      <c r="C25" s="236"/>
      <c r="D25" s="87" t="s">
        <v>111</v>
      </c>
      <c r="E25" s="245" t="s">
        <v>94</v>
      </c>
      <c r="F25" s="246"/>
      <c r="G25" s="246"/>
      <c r="H25" s="247"/>
      <c r="I25" s="90">
        <v>20</v>
      </c>
      <c r="J25" s="91" t="s">
        <v>95</v>
      </c>
      <c r="K25" s="76">
        <v>1</v>
      </c>
      <c r="L25" s="76">
        <v>1</v>
      </c>
      <c r="M25" s="76">
        <v>24</v>
      </c>
      <c r="N25" s="76">
        <f t="shared" si="0"/>
        <v>480</v>
      </c>
      <c r="O25" s="223"/>
    </row>
    <row r="26" spans="1:15" ht="26.15" customHeight="1" x14ac:dyDescent="0.25">
      <c r="A26" s="219"/>
      <c r="B26" s="234"/>
      <c r="C26" s="236"/>
      <c r="D26" s="87" t="s">
        <v>112</v>
      </c>
      <c r="E26" s="242" t="s">
        <v>113</v>
      </c>
      <c r="F26" s="243"/>
      <c r="G26" s="243"/>
      <c r="H26" s="244"/>
      <c r="I26" s="88">
        <v>17</v>
      </c>
      <c r="J26" s="75" t="s">
        <v>114</v>
      </c>
      <c r="K26" s="76">
        <v>1</v>
      </c>
      <c r="L26" s="76">
        <v>1</v>
      </c>
      <c r="M26" s="76">
        <v>1</v>
      </c>
      <c r="N26" s="76">
        <f t="shared" si="0"/>
        <v>17</v>
      </c>
      <c r="O26" s="223"/>
    </row>
    <row r="27" spans="1:15" ht="26.15" customHeight="1" x14ac:dyDescent="0.25">
      <c r="A27" s="218">
        <v>7</v>
      </c>
      <c r="B27" s="251">
        <v>43818</v>
      </c>
      <c r="C27" s="252" t="s">
        <v>118</v>
      </c>
      <c r="D27" s="98" t="s">
        <v>119</v>
      </c>
      <c r="E27" s="259" t="s">
        <v>120</v>
      </c>
      <c r="F27" s="259"/>
      <c r="G27" s="259"/>
      <c r="H27" s="259"/>
      <c r="I27" s="99">
        <v>70</v>
      </c>
      <c r="J27" s="106" t="s">
        <v>85</v>
      </c>
      <c r="K27" s="101">
        <v>1</v>
      </c>
      <c r="L27" s="101">
        <v>1</v>
      </c>
      <c r="M27" s="101">
        <v>3</v>
      </c>
      <c r="N27" s="101">
        <f t="shared" si="0"/>
        <v>210</v>
      </c>
      <c r="O27" s="253">
        <f>SUM(N27:N51)</f>
        <v>20496</v>
      </c>
    </row>
    <row r="28" spans="1:15" ht="26.15" customHeight="1" x14ac:dyDescent="0.25">
      <c r="A28" s="219"/>
      <c r="B28" s="234"/>
      <c r="C28" s="236"/>
      <c r="D28" s="87" t="s">
        <v>121</v>
      </c>
      <c r="E28" s="107" t="s">
        <v>122</v>
      </c>
      <c r="F28" s="108"/>
      <c r="G28" s="108"/>
      <c r="H28" s="109"/>
      <c r="I28" s="88">
        <v>600</v>
      </c>
      <c r="J28" s="75" t="s">
        <v>123</v>
      </c>
      <c r="K28" s="76">
        <v>1</v>
      </c>
      <c r="L28" s="76">
        <v>1</v>
      </c>
      <c r="M28" s="76">
        <v>1</v>
      </c>
      <c r="N28" s="76">
        <f t="shared" si="0"/>
        <v>600</v>
      </c>
      <c r="O28" s="223"/>
    </row>
    <row r="29" spans="1:15" ht="26.15" customHeight="1" x14ac:dyDescent="0.25">
      <c r="A29" s="219"/>
      <c r="B29" s="234"/>
      <c r="C29" s="236"/>
      <c r="D29" s="73" t="s">
        <v>124</v>
      </c>
      <c r="E29" s="242" t="s">
        <v>125</v>
      </c>
      <c r="F29" s="243"/>
      <c r="G29" s="243"/>
      <c r="H29" s="244"/>
      <c r="I29" s="88">
        <v>300</v>
      </c>
      <c r="J29" s="25" t="s">
        <v>126</v>
      </c>
      <c r="K29" s="26">
        <v>1</v>
      </c>
      <c r="L29" s="26">
        <v>2</v>
      </c>
      <c r="M29" s="76">
        <v>4</v>
      </c>
      <c r="N29" s="76">
        <f t="shared" si="0"/>
        <v>2400</v>
      </c>
      <c r="O29" s="223"/>
    </row>
    <row r="30" spans="1:15" ht="26.15" customHeight="1" x14ac:dyDescent="0.25">
      <c r="A30" s="219"/>
      <c r="B30" s="234"/>
      <c r="C30" s="236"/>
      <c r="D30" s="87" t="s">
        <v>127</v>
      </c>
      <c r="E30" s="242" t="s">
        <v>128</v>
      </c>
      <c r="F30" s="243"/>
      <c r="G30" s="243"/>
      <c r="H30" s="244"/>
      <c r="I30" s="88">
        <v>1000</v>
      </c>
      <c r="J30" s="75" t="s">
        <v>129</v>
      </c>
      <c r="K30" s="76">
        <v>1</v>
      </c>
      <c r="L30" s="76">
        <v>2</v>
      </c>
      <c r="M30" s="76">
        <v>1</v>
      </c>
      <c r="N30" s="76">
        <f t="shared" si="0"/>
        <v>2000</v>
      </c>
      <c r="O30" s="223"/>
    </row>
    <row r="31" spans="1:15" ht="26.15" customHeight="1" x14ac:dyDescent="0.25">
      <c r="A31" s="219"/>
      <c r="B31" s="234"/>
      <c r="C31" s="236"/>
      <c r="D31" s="83" t="s">
        <v>130</v>
      </c>
      <c r="E31" s="238" t="s">
        <v>209</v>
      </c>
      <c r="F31" s="239"/>
      <c r="G31" s="239"/>
      <c r="H31" s="240"/>
      <c r="I31" s="14">
        <v>500</v>
      </c>
      <c r="J31" s="15" t="s">
        <v>131</v>
      </c>
      <c r="K31" s="16">
        <v>1</v>
      </c>
      <c r="L31" s="16">
        <v>1</v>
      </c>
      <c r="M31" s="16">
        <v>1</v>
      </c>
      <c r="N31" s="76">
        <f t="shared" si="0"/>
        <v>500</v>
      </c>
      <c r="O31" s="223"/>
    </row>
    <row r="32" spans="1:15" ht="26.15" customHeight="1" x14ac:dyDescent="0.25">
      <c r="A32" s="219"/>
      <c r="B32" s="234"/>
      <c r="C32" s="236"/>
      <c r="D32" s="83" t="s">
        <v>132</v>
      </c>
      <c r="E32" s="238" t="s">
        <v>211</v>
      </c>
      <c r="F32" s="239"/>
      <c r="G32" s="239"/>
      <c r="H32" s="240"/>
      <c r="I32" s="14">
        <v>600</v>
      </c>
      <c r="J32" s="15" t="s">
        <v>80</v>
      </c>
      <c r="K32" s="16">
        <v>1</v>
      </c>
      <c r="L32" s="16">
        <v>1</v>
      </c>
      <c r="M32" s="16">
        <v>2</v>
      </c>
      <c r="N32" s="76">
        <f t="shared" si="0"/>
        <v>1200</v>
      </c>
      <c r="O32" s="223"/>
    </row>
    <row r="33" spans="1:15" ht="26.15" customHeight="1" x14ac:dyDescent="0.25">
      <c r="A33" s="219"/>
      <c r="B33" s="234"/>
      <c r="C33" s="236"/>
      <c r="D33" s="83" t="s">
        <v>133</v>
      </c>
      <c r="E33" s="238" t="s">
        <v>213</v>
      </c>
      <c r="F33" s="239"/>
      <c r="G33" s="239"/>
      <c r="H33" s="240"/>
      <c r="I33" s="14">
        <v>100</v>
      </c>
      <c r="J33" s="15" t="s">
        <v>80</v>
      </c>
      <c r="K33" s="16">
        <v>1</v>
      </c>
      <c r="L33" s="16">
        <v>1</v>
      </c>
      <c r="M33" s="16">
        <v>2</v>
      </c>
      <c r="N33" s="76">
        <f t="shared" si="0"/>
        <v>200</v>
      </c>
      <c r="O33" s="223"/>
    </row>
    <row r="34" spans="1:15" ht="26.15" customHeight="1" x14ac:dyDescent="0.25">
      <c r="A34" s="219"/>
      <c r="B34" s="234"/>
      <c r="C34" s="236"/>
      <c r="D34" s="83" t="s">
        <v>134</v>
      </c>
      <c r="E34" s="238" t="s">
        <v>214</v>
      </c>
      <c r="F34" s="239"/>
      <c r="G34" s="239"/>
      <c r="H34" s="240"/>
      <c r="I34" s="14">
        <v>80</v>
      </c>
      <c r="J34" s="15" t="s">
        <v>95</v>
      </c>
      <c r="K34" s="16">
        <v>1</v>
      </c>
      <c r="L34" s="16">
        <v>1</v>
      </c>
      <c r="M34" s="16">
        <v>30</v>
      </c>
      <c r="N34" s="76">
        <f t="shared" si="0"/>
        <v>2400</v>
      </c>
      <c r="O34" s="223"/>
    </row>
    <row r="35" spans="1:15" ht="26.15" customHeight="1" x14ac:dyDescent="0.25">
      <c r="A35" s="219"/>
      <c r="B35" s="234"/>
      <c r="C35" s="236"/>
      <c r="D35" s="83" t="s">
        <v>135</v>
      </c>
      <c r="E35" s="238" t="s">
        <v>136</v>
      </c>
      <c r="F35" s="239"/>
      <c r="G35" s="239"/>
      <c r="H35" s="240"/>
      <c r="I35" s="84">
        <v>3000</v>
      </c>
      <c r="J35" s="85" t="s">
        <v>80</v>
      </c>
      <c r="K35" s="86">
        <v>1</v>
      </c>
      <c r="L35" s="86">
        <v>1</v>
      </c>
      <c r="M35" s="86">
        <v>1</v>
      </c>
      <c r="N35" s="76">
        <f t="shared" si="0"/>
        <v>3000</v>
      </c>
      <c r="O35" s="223"/>
    </row>
    <row r="36" spans="1:15" ht="26.15" customHeight="1" x14ac:dyDescent="0.25">
      <c r="A36" s="219"/>
      <c r="B36" s="234"/>
      <c r="C36" s="236"/>
      <c r="D36" s="87" t="s">
        <v>137</v>
      </c>
      <c r="E36" s="254" t="s">
        <v>215</v>
      </c>
      <c r="F36" s="255"/>
      <c r="G36" s="255"/>
      <c r="H36" s="256"/>
      <c r="I36" s="76">
        <v>80</v>
      </c>
      <c r="J36" s="92" t="s">
        <v>138</v>
      </c>
      <c r="K36" s="76">
        <v>1</v>
      </c>
      <c r="L36" s="76">
        <v>1</v>
      </c>
      <c r="M36" s="76">
        <v>40</v>
      </c>
      <c r="N36" s="76">
        <f t="shared" si="0"/>
        <v>3200</v>
      </c>
      <c r="O36" s="223"/>
    </row>
    <row r="37" spans="1:15" ht="26.15" customHeight="1" x14ac:dyDescent="0.25">
      <c r="A37" s="219"/>
      <c r="B37" s="234"/>
      <c r="C37" s="236"/>
      <c r="D37" s="87" t="s">
        <v>139</v>
      </c>
      <c r="E37" s="257" t="s">
        <v>140</v>
      </c>
      <c r="F37" s="257"/>
      <c r="G37" s="257"/>
      <c r="H37" s="257"/>
      <c r="I37" s="88">
        <v>11500</v>
      </c>
      <c r="J37" s="92" t="s">
        <v>141</v>
      </c>
      <c r="K37" s="76">
        <v>1</v>
      </c>
      <c r="L37" s="76">
        <v>1</v>
      </c>
      <c r="M37" s="76">
        <v>1</v>
      </c>
      <c r="N37" s="76"/>
      <c r="O37" s="223"/>
    </row>
    <row r="38" spans="1:15" ht="26.15" customHeight="1" x14ac:dyDescent="0.25">
      <c r="A38" s="219"/>
      <c r="B38" s="234"/>
      <c r="C38" s="236"/>
      <c r="D38" s="87" t="s">
        <v>142</v>
      </c>
      <c r="E38" s="260" t="s">
        <v>143</v>
      </c>
      <c r="F38" s="260"/>
      <c r="G38" s="260"/>
      <c r="H38" s="260"/>
      <c r="I38" s="88">
        <v>140</v>
      </c>
      <c r="J38" s="75" t="s">
        <v>144</v>
      </c>
      <c r="K38" s="76">
        <v>1</v>
      </c>
      <c r="L38" s="76">
        <v>1</v>
      </c>
      <c r="M38" s="76">
        <v>8</v>
      </c>
      <c r="N38" s="76">
        <f t="shared" si="0"/>
        <v>1120</v>
      </c>
      <c r="O38" s="223"/>
    </row>
    <row r="39" spans="1:15" ht="26.15" customHeight="1" x14ac:dyDescent="0.25">
      <c r="A39" s="219"/>
      <c r="B39" s="234"/>
      <c r="C39" s="236"/>
      <c r="D39" s="87" t="s">
        <v>145</v>
      </c>
      <c r="E39" s="260" t="s">
        <v>146</v>
      </c>
      <c r="F39" s="260"/>
      <c r="G39" s="260"/>
      <c r="H39" s="260"/>
      <c r="I39" s="88">
        <v>160</v>
      </c>
      <c r="J39" s="75" t="s">
        <v>144</v>
      </c>
      <c r="K39" s="76">
        <v>1</v>
      </c>
      <c r="L39" s="76">
        <v>1</v>
      </c>
      <c r="M39" s="76">
        <v>6</v>
      </c>
      <c r="N39" s="76">
        <f t="shared" si="0"/>
        <v>960</v>
      </c>
      <c r="O39" s="223"/>
    </row>
    <row r="40" spans="1:15" ht="26.15" customHeight="1" x14ac:dyDescent="0.25">
      <c r="A40" s="219"/>
      <c r="B40" s="234"/>
      <c r="C40" s="236"/>
      <c r="D40" s="87" t="s">
        <v>147</v>
      </c>
      <c r="E40" s="202" t="s">
        <v>148</v>
      </c>
      <c r="F40" s="202"/>
      <c r="G40" s="202"/>
      <c r="H40" s="202"/>
      <c r="I40" s="88">
        <v>37</v>
      </c>
      <c r="J40" s="75" t="s">
        <v>80</v>
      </c>
      <c r="K40" s="76">
        <v>1</v>
      </c>
      <c r="L40" s="76">
        <v>1</v>
      </c>
      <c r="M40" s="76">
        <v>2</v>
      </c>
      <c r="N40" s="76">
        <f t="shared" si="0"/>
        <v>74</v>
      </c>
      <c r="O40" s="223"/>
    </row>
    <row r="41" spans="1:15" ht="26.15" customHeight="1" x14ac:dyDescent="0.25">
      <c r="A41" s="219"/>
      <c r="B41" s="234"/>
      <c r="C41" s="236"/>
      <c r="D41" s="87" t="s">
        <v>149</v>
      </c>
      <c r="E41" s="202" t="s">
        <v>150</v>
      </c>
      <c r="F41" s="202"/>
      <c r="G41" s="202"/>
      <c r="H41" s="202"/>
      <c r="I41" s="88">
        <v>45</v>
      </c>
      <c r="J41" s="75" t="s">
        <v>80</v>
      </c>
      <c r="K41" s="76">
        <v>1</v>
      </c>
      <c r="L41" s="76">
        <v>1</v>
      </c>
      <c r="M41" s="76">
        <v>2</v>
      </c>
      <c r="N41" s="76">
        <f t="shared" si="0"/>
        <v>90</v>
      </c>
      <c r="O41" s="223"/>
    </row>
    <row r="42" spans="1:15" ht="26.15" customHeight="1" x14ac:dyDescent="0.25">
      <c r="A42" s="219"/>
      <c r="B42" s="234"/>
      <c r="C42" s="236"/>
      <c r="D42" s="87" t="s">
        <v>151</v>
      </c>
      <c r="E42" s="258" t="s">
        <v>152</v>
      </c>
      <c r="F42" s="258"/>
      <c r="G42" s="258"/>
      <c r="H42" s="258"/>
      <c r="I42" s="88">
        <v>1400</v>
      </c>
      <c r="J42" s="75" t="s">
        <v>80</v>
      </c>
      <c r="K42" s="76">
        <v>1</v>
      </c>
      <c r="L42" s="76">
        <v>1</v>
      </c>
      <c r="M42" s="76">
        <v>1</v>
      </c>
      <c r="N42" s="76">
        <f t="shared" si="0"/>
        <v>1400</v>
      </c>
      <c r="O42" s="223"/>
    </row>
    <row r="43" spans="1:15" ht="26.15" customHeight="1" x14ac:dyDescent="0.25">
      <c r="A43" s="219"/>
      <c r="B43" s="234"/>
      <c r="C43" s="236"/>
      <c r="D43" s="87" t="s">
        <v>81</v>
      </c>
      <c r="E43" s="202" t="s">
        <v>153</v>
      </c>
      <c r="F43" s="202"/>
      <c r="G43" s="202"/>
      <c r="H43" s="202"/>
      <c r="I43" s="88">
        <v>60</v>
      </c>
      <c r="J43" s="75" t="s">
        <v>80</v>
      </c>
      <c r="K43" s="76">
        <v>1</v>
      </c>
      <c r="L43" s="76">
        <v>1</v>
      </c>
      <c r="M43" s="76">
        <v>2</v>
      </c>
      <c r="N43" s="76">
        <f t="shared" si="0"/>
        <v>120</v>
      </c>
      <c r="O43" s="223"/>
    </row>
    <row r="44" spans="1:15" ht="26.15" customHeight="1" x14ac:dyDescent="0.25">
      <c r="A44" s="219"/>
      <c r="B44" s="234"/>
      <c r="C44" s="236"/>
      <c r="D44" s="87" t="s">
        <v>154</v>
      </c>
      <c r="E44" s="202" t="s">
        <v>155</v>
      </c>
      <c r="F44" s="202"/>
      <c r="G44" s="202"/>
      <c r="H44" s="202"/>
      <c r="I44" s="88">
        <v>10</v>
      </c>
      <c r="J44" s="75" t="s">
        <v>85</v>
      </c>
      <c r="K44" s="76">
        <v>1</v>
      </c>
      <c r="L44" s="76">
        <v>1</v>
      </c>
      <c r="M44" s="76">
        <v>4</v>
      </c>
      <c r="N44" s="76">
        <f t="shared" si="0"/>
        <v>40</v>
      </c>
      <c r="O44" s="223"/>
    </row>
    <row r="45" spans="1:15" ht="26.15" customHeight="1" x14ac:dyDescent="0.25">
      <c r="A45" s="219"/>
      <c r="B45" s="234"/>
      <c r="C45" s="236"/>
      <c r="D45" s="87" t="s">
        <v>156</v>
      </c>
      <c r="E45" s="202" t="s">
        <v>157</v>
      </c>
      <c r="F45" s="202"/>
      <c r="G45" s="202"/>
      <c r="H45" s="202"/>
      <c r="I45" s="88">
        <v>46</v>
      </c>
      <c r="J45" s="75" t="s">
        <v>158</v>
      </c>
      <c r="K45" s="76">
        <v>1</v>
      </c>
      <c r="L45" s="76">
        <v>1</v>
      </c>
      <c r="M45" s="76">
        <v>7</v>
      </c>
      <c r="N45" s="76">
        <f t="shared" si="0"/>
        <v>322</v>
      </c>
      <c r="O45" s="223"/>
    </row>
    <row r="46" spans="1:15" ht="26.15" customHeight="1" x14ac:dyDescent="0.25">
      <c r="A46" s="219"/>
      <c r="B46" s="234"/>
      <c r="C46" s="236"/>
      <c r="D46" s="87" t="s">
        <v>159</v>
      </c>
      <c r="E46" s="202" t="s">
        <v>160</v>
      </c>
      <c r="F46" s="202"/>
      <c r="G46" s="202"/>
      <c r="H46" s="202"/>
      <c r="I46" s="88">
        <v>5</v>
      </c>
      <c r="J46" s="75" t="s">
        <v>161</v>
      </c>
      <c r="K46" s="76">
        <v>1</v>
      </c>
      <c r="L46" s="76">
        <v>1</v>
      </c>
      <c r="M46" s="76">
        <v>2</v>
      </c>
      <c r="N46" s="76">
        <f t="shared" si="0"/>
        <v>10</v>
      </c>
      <c r="O46" s="223"/>
    </row>
    <row r="47" spans="1:15" ht="26.15" customHeight="1" x14ac:dyDescent="0.25">
      <c r="A47" s="219"/>
      <c r="B47" s="234"/>
      <c r="C47" s="236"/>
      <c r="D47" s="87" t="s">
        <v>162</v>
      </c>
      <c r="E47" s="202" t="s">
        <v>163</v>
      </c>
      <c r="F47" s="202"/>
      <c r="G47" s="202"/>
      <c r="H47" s="202"/>
      <c r="I47" s="88">
        <v>350</v>
      </c>
      <c r="J47" s="75" t="s">
        <v>164</v>
      </c>
      <c r="K47" s="76">
        <v>1</v>
      </c>
      <c r="L47" s="76">
        <v>1</v>
      </c>
      <c r="M47" s="76">
        <v>1</v>
      </c>
      <c r="N47" s="76">
        <f t="shared" si="0"/>
        <v>350</v>
      </c>
      <c r="O47" s="223"/>
    </row>
    <row r="48" spans="1:15" ht="26.15" customHeight="1" x14ac:dyDescent="0.25">
      <c r="A48" s="219"/>
      <c r="B48" s="234"/>
      <c r="C48" s="236"/>
      <c r="D48" s="87" t="s">
        <v>165</v>
      </c>
      <c r="E48" s="202" t="s">
        <v>221</v>
      </c>
      <c r="F48" s="202"/>
      <c r="G48" s="202"/>
      <c r="H48" s="202"/>
      <c r="I48" s="88">
        <v>5</v>
      </c>
      <c r="J48" s="75" t="s">
        <v>164</v>
      </c>
      <c r="K48" s="76">
        <v>1</v>
      </c>
      <c r="L48" s="76">
        <v>1</v>
      </c>
      <c r="M48" s="76">
        <v>50</v>
      </c>
      <c r="N48" s="76">
        <f t="shared" si="0"/>
        <v>250</v>
      </c>
      <c r="O48" s="223"/>
    </row>
    <row r="49" spans="1:15" ht="26.15" customHeight="1" x14ac:dyDescent="0.25">
      <c r="A49" s="219"/>
      <c r="B49" s="234"/>
      <c r="C49" s="236"/>
      <c r="D49" s="87" t="s">
        <v>166</v>
      </c>
      <c r="E49" s="202" t="s">
        <v>167</v>
      </c>
      <c r="F49" s="202"/>
      <c r="G49" s="202"/>
      <c r="H49" s="202"/>
      <c r="I49" s="88">
        <v>200</v>
      </c>
      <c r="J49" s="75" t="s">
        <v>77</v>
      </c>
      <c r="K49" s="76">
        <v>1</v>
      </c>
      <c r="L49" s="76">
        <v>1</v>
      </c>
      <c r="M49" s="76">
        <v>1</v>
      </c>
      <c r="N49" s="76">
        <f t="shared" si="0"/>
        <v>200</v>
      </c>
      <c r="O49" s="223"/>
    </row>
    <row r="50" spans="1:15" ht="26.15" customHeight="1" x14ac:dyDescent="0.25">
      <c r="A50" s="219"/>
      <c r="B50" s="234"/>
      <c r="C50" s="236"/>
      <c r="D50" s="87" t="s">
        <v>168</v>
      </c>
      <c r="E50" s="202" t="s">
        <v>169</v>
      </c>
      <c r="F50" s="202"/>
      <c r="G50" s="202"/>
      <c r="H50" s="202"/>
      <c r="I50" s="88">
        <v>10</v>
      </c>
      <c r="J50" s="75" t="s">
        <v>170</v>
      </c>
      <c r="K50" s="76">
        <v>1</v>
      </c>
      <c r="L50" s="76">
        <v>1</v>
      </c>
      <c r="M50" s="76">
        <v>25</v>
      </c>
      <c r="N50" s="76">
        <f t="shared" ref="N50" si="1">I50*K50*L50*M50</f>
        <v>250</v>
      </c>
      <c r="O50" s="223"/>
    </row>
    <row r="51" spans="1:15" ht="26.15" customHeight="1" x14ac:dyDescent="0.25">
      <c r="A51" s="220"/>
      <c r="B51" s="235"/>
      <c r="C51" s="237"/>
      <c r="D51" s="141" t="s">
        <v>200</v>
      </c>
      <c r="E51" s="261" t="s">
        <v>218</v>
      </c>
      <c r="F51" s="261"/>
      <c r="G51" s="261"/>
      <c r="H51" s="261"/>
      <c r="I51" s="142">
        <v>2</v>
      </c>
      <c r="J51" s="143" t="s">
        <v>201</v>
      </c>
      <c r="K51" s="105">
        <v>1</v>
      </c>
      <c r="L51" s="105">
        <v>1</v>
      </c>
      <c r="M51" s="105">
        <v>200</v>
      </c>
      <c r="N51" s="105">
        <v>-400</v>
      </c>
      <c r="O51" s="224"/>
    </row>
    <row r="52" spans="1:15" ht="26.15" customHeight="1" x14ac:dyDescent="0.25">
      <c r="A52" s="218">
        <v>8</v>
      </c>
      <c r="B52" s="221">
        <v>43820</v>
      </c>
      <c r="C52" s="222" t="s">
        <v>171</v>
      </c>
      <c r="D52" s="24" t="s">
        <v>172</v>
      </c>
      <c r="E52" s="206" t="s">
        <v>173</v>
      </c>
      <c r="F52" s="207"/>
      <c r="G52" s="207"/>
      <c r="H52" s="208"/>
      <c r="I52" s="88">
        <v>600</v>
      </c>
      <c r="J52" s="75" t="s">
        <v>123</v>
      </c>
      <c r="K52" s="76">
        <v>1</v>
      </c>
      <c r="L52" s="76">
        <v>1</v>
      </c>
      <c r="M52" s="76">
        <v>1</v>
      </c>
      <c r="N52" s="76">
        <f t="shared" si="0"/>
        <v>600</v>
      </c>
      <c r="O52" s="241">
        <f>SUM(N52:N63)</f>
        <v>12720</v>
      </c>
    </row>
    <row r="53" spans="1:15" s="2" customFormat="1" ht="26.15" customHeight="1" x14ac:dyDescent="0.25">
      <c r="A53" s="219"/>
      <c r="B53" s="221"/>
      <c r="C53" s="222"/>
      <c r="D53" s="203" t="s">
        <v>124</v>
      </c>
      <c r="E53" s="242" t="s">
        <v>202</v>
      </c>
      <c r="F53" s="243"/>
      <c r="G53" s="243"/>
      <c r="H53" s="244"/>
      <c r="I53" s="88">
        <v>300</v>
      </c>
      <c r="J53" s="25" t="s">
        <v>126</v>
      </c>
      <c r="K53" s="26">
        <v>1</v>
      </c>
      <c r="L53" s="26">
        <v>1</v>
      </c>
      <c r="M53" s="26">
        <v>2</v>
      </c>
      <c r="N53" s="76">
        <f t="shared" si="0"/>
        <v>600</v>
      </c>
      <c r="O53" s="241"/>
    </row>
    <row r="54" spans="1:15" s="2" customFormat="1" ht="26.15" customHeight="1" x14ac:dyDescent="0.25">
      <c r="A54" s="219"/>
      <c r="B54" s="221"/>
      <c r="C54" s="222"/>
      <c r="D54" s="204"/>
      <c r="E54" s="206" t="s">
        <v>203</v>
      </c>
      <c r="F54" s="207"/>
      <c r="G54" s="207"/>
      <c r="H54" s="208"/>
      <c r="I54" s="88">
        <v>300</v>
      </c>
      <c r="J54" s="25" t="s">
        <v>126</v>
      </c>
      <c r="K54" s="26">
        <v>1</v>
      </c>
      <c r="L54" s="26">
        <v>1</v>
      </c>
      <c r="M54" s="26">
        <v>5</v>
      </c>
      <c r="N54" s="76">
        <f t="shared" si="0"/>
        <v>1500</v>
      </c>
      <c r="O54" s="241"/>
    </row>
    <row r="55" spans="1:15" s="2" customFormat="1" ht="26.15" customHeight="1" x14ac:dyDescent="0.25">
      <c r="A55" s="219"/>
      <c r="B55" s="221"/>
      <c r="C55" s="222"/>
      <c r="D55" s="205"/>
      <c r="E55" s="206" t="s">
        <v>204</v>
      </c>
      <c r="F55" s="207"/>
      <c r="G55" s="207"/>
      <c r="H55" s="208"/>
      <c r="I55" s="88">
        <v>300</v>
      </c>
      <c r="J55" s="25" t="s">
        <v>126</v>
      </c>
      <c r="K55" s="26">
        <v>1</v>
      </c>
      <c r="L55" s="26">
        <v>1</v>
      </c>
      <c r="M55" s="26">
        <v>3</v>
      </c>
      <c r="N55" s="76">
        <f t="shared" si="0"/>
        <v>900</v>
      </c>
      <c r="O55" s="241"/>
    </row>
    <row r="56" spans="1:15" ht="26.15" customHeight="1" x14ac:dyDescent="0.25">
      <c r="A56" s="219"/>
      <c r="B56" s="221"/>
      <c r="C56" s="222"/>
      <c r="D56" s="209" t="s">
        <v>174</v>
      </c>
      <c r="E56" s="206" t="s">
        <v>205</v>
      </c>
      <c r="F56" s="207"/>
      <c r="G56" s="207"/>
      <c r="H56" s="208"/>
      <c r="I56" s="88">
        <v>600</v>
      </c>
      <c r="J56" s="75" t="s">
        <v>206</v>
      </c>
      <c r="K56" s="76">
        <v>1</v>
      </c>
      <c r="L56" s="76">
        <v>1</v>
      </c>
      <c r="M56" s="76">
        <v>2</v>
      </c>
      <c r="N56" s="26">
        <f t="shared" si="0"/>
        <v>1200</v>
      </c>
      <c r="O56" s="241"/>
    </row>
    <row r="57" spans="1:15" ht="26.15" customHeight="1" x14ac:dyDescent="0.25">
      <c r="A57" s="219"/>
      <c r="B57" s="221"/>
      <c r="C57" s="222"/>
      <c r="D57" s="210"/>
      <c r="E57" s="206" t="s">
        <v>207</v>
      </c>
      <c r="F57" s="207"/>
      <c r="G57" s="207"/>
      <c r="H57" s="208"/>
      <c r="I57" s="88">
        <v>600</v>
      </c>
      <c r="J57" s="75" t="s">
        <v>206</v>
      </c>
      <c r="K57" s="76">
        <v>1</v>
      </c>
      <c r="L57" s="76">
        <v>2</v>
      </c>
      <c r="M57" s="76">
        <v>1</v>
      </c>
      <c r="N57" s="26">
        <f t="shared" si="0"/>
        <v>1200</v>
      </c>
      <c r="O57" s="241"/>
    </row>
    <row r="58" spans="1:15" ht="26.15" customHeight="1" x14ac:dyDescent="0.25">
      <c r="A58" s="219"/>
      <c r="B58" s="221"/>
      <c r="C58" s="222"/>
      <c r="D58" s="110" t="s">
        <v>130</v>
      </c>
      <c r="E58" s="190" t="s">
        <v>208</v>
      </c>
      <c r="F58" s="191"/>
      <c r="G58" s="191"/>
      <c r="H58" s="192"/>
      <c r="I58" s="14">
        <v>500</v>
      </c>
      <c r="J58" s="15" t="s">
        <v>131</v>
      </c>
      <c r="K58" s="16">
        <v>1</v>
      </c>
      <c r="L58" s="16">
        <v>1</v>
      </c>
      <c r="M58" s="16">
        <v>1</v>
      </c>
      <c r="N58" s="16">
        <f t="shared" si="0"/>
        <v>500</v>
      </c>
      <c r="O58" s="241"/>
    </row>
    <row r="59" spans="1:15" ht="26.15" customHeight="1" x14ac:dyDescent="0.25">
      <c r="A59" s="219"/>
      <c r="B59" s="221"/>
      <c r="C59" s="222"/>
      <c r="D59" s="19" t="s">
        <v>132</v>
      </c>
      <c r="E59" s="190" t="s">
        <v>210</v>
      </c>
      <c r="F59" s="191"/>
      <c r="G59" s="191"/>
      <c r="H59" s="192"/>
      <c r="I59" s="14">
        <v>600</v>
      </c>
      <c r="J59" s="15" t="s">
        <v>80</v>
      </c>
      <c r="K59" s="16">
        <v>1</v>
      </c>
      <c r="L59" s="16">
        <v>1</v>
      </c>
      <c r="M59" s="16">
        <v>2</v>
      </c>
      <c r="N59" s="16">
        <f t="shared" si="0"/>
        <v>1200</v>
      </c>
      <c r="O59" s="241"/>
    </row>
    <row r="60" spans="1:15" ht="26.15" customHeight="1" x14ac:dyDescent="0.25">
      <c r="A60" s="219"/>
      <c r="B60" s="221"/>
      <c r="C60" s="222"/>
      <c r="D60" s="24" t="s">
        <v>133</v>
      </c>
      <c r="E60" s="206" t="s">
        <v>212</v>
      </c>
      <c r="F60" s="207"/>
      <c r="G60" s="207"/>
      <c r="H60" s="208"/>
      <c r="I60" s="14">
        <v>100</v>
      </c>
      <c r="J60" s="15" t="s">
        <v>80</v>
      </c>
      <c r="K60" s="16">
        <v>1</v>
      </c>
      <c r="L60" s="16">
        <v>1</v>
      </c>
      <c r="M60" s="16">
        <v>2</v>
      </c>
      <c r="N60" s="16">
        <f t="shared" si="0"/>
        <v>200</v>
      </c>
      <c r="O60" s="241"/>
    </row>
    <row r="61" spans="1:15" ht="26.15" customHeight="1" x14ac:dyDescent="0.25">
      <c r="A61" s="219"/>
      <c r="B61" s="221"/>
      <c r="C61" s="222"/>
      <c r="D61" s="83" t="s">
        <v>135</v>
      </c>
      <c r="E61" s="238" t="s">
        <v>136</v>
      </c>
      <c r="F61" s="239"/>
      <c r="G61" s="239"/>
      <c r="H61" s="240"/>
      <c r="I61" s="84">
        <v>3000</v>
      </c>
      <c r="J61" s="85" t="s">
        <v>80</v>
      </c>
      <c r="K61" s="86">
        <v>1</v>
      </c>
      <c r="L61" s="86">
        <v>1</v>
      </c>
      <c r="M61" s="86">
        <v>1</v>
      </c>
      <c r="N61" s="16">
        <f t="shared" si="0"/>
        <v>3000</v>
      </c>
      <c r="O61" s="241"/>
    </row>
    <row r="62" spans="1:15" ht="26.15" customHeight="1" x14ac:dyDescent="0.25">
      <c r="A62" s="219"/>
      <c r="B62" s="221"/>
      <c r="C62" s="222"/>
      <c r="D62" s="87" t="s">
        <v>111</v>
      </c>
      <c r="E62" s="245" t="s">
        <v>175</v>
      </c>
      <c r="F62" s="246"/>
      <c r="G62" s="246"/>
      <c r="H62" s="247"/>
      <c r="I62" s="90">
        <v>20</v>
      </c>
      <c r="J62" s="91" t="s">
        <v>176</v>
      </c>
      <c r="K62" s="76">
        <v>1</v>
      </c>
      <c r="L62" s="76">
        <v>1</v>
      </c>
      <c r="M62" s="76">
        <v>21</v>
      </c>
      <c r="N62" s="16">
        <f t="shared" si="0"/>
        <v>420</v>
      </c>
      <c r="O62" s="241"/>
    </row>
    <row r="63" spans="1:15" ht="26.15" customHeight="1" x14ac:dyDescent="0.25">
      <c r="A63" s="220"/>
      <c r="B63" s="221"/>
      <c r="C63" s="222"/>
      <c r="D63" s="73" t="s">
        <v>137</v>
      </c>
      <c r="E63" s="248" t="s">
        <v>216</v>
      </c>
      <c r="F63" s="249"/>
      <c r="G63" s="249"/>
      <c r="H63" s="250"/>
      <c r="I63" s="89">
        <v>80</v>
      </c>
      <c r="J63" s="111" t="s">
        <v>138</v>
      </c>
      <c r="K63" s="82">
        <v>1</v>
      </c>
      <c r="L63" s="82">
        <v>1</v>
      </c>
      <c r="M63" s="82">
        <v>17.5</v>
      </c>
      <c r="N63" s="27">
        <f t="shared" si="0"/>
        <v>1400</v>
      </c>
      <c r="O63" s="241"/>
    </row>
    <row r="64" spans="1:15" ht="26.15" customHeight="1" x14ac:dyDescent="0.25">
      <c r="A64" s="112">
        <v>9</v>
      </c>
      <c r="B64" s="113">
        <v>43821</v>
      </c>
      <c r="C64" s="114" t="s">
        <v>177</v>
      </c>
      <c r="D64" s="115" t="s">
        <v>111</v>
      </c>
      <c r="E64" s="214" t="s">
        <v>178</v>
      </c>
      <c r="F64" s="215"/>
      <c r="G64" s="215"/>
      <c r="H64" s="216"/>
      <c r="I64" s="116">
        <v>20</v>
      </c>
      <c r="J64" s="117" t="s">
        <v>179</v>
      </c>
      <c r="K64" s="118">
        <v>1</v>
      </c>
      <c r="L64" s="118">
        <v>1</v>
      </c>
      <c r="M64" s="118">
        <v>21</v>
      </c>
      <c r="N64" s="116">
        <f t="shared" si="0"/>
        <v>420</v>
      </c>
      <c r="O64" s="119">
        <f>N64</f>
        <v>420</v>
      </c>
    </row>
    <row r="65" spans="1:15" ht="26.15" customHeight="1" x14ac:dyDescent="0.25">
      <c r="A65" s="112">
        <v>10</v>
      </c>
      <c r="B65" s="113">
        <v>43827</v>
      </c>
      <c r="C65" s="114" t="s">
        <v>180</v>
      </c>
      <c r="D65" s="115" t="s">
        <v>181</v>
      </c>
      <c r="E65" s="217" t="s">
        <v>182</v>
      </c>
      <c r="F65" s="217"/>
      <c r="G65" s="217"/>
      <c r="H65" s="217"/>
      <c r="I65" s="116">
        <v>2</v>
      </c>
      <c r="J65" s="114" t="s">
        <v>80</v>
      </c>
      <c r="K65" s="120">
        <v>1</v>
      </c>
      <c r="L65" s="120">
        <v>1</v>
      </c>
      <c r="M65" s="120">
        <v>11</v>
      </c>
      <c r="N65" s="121">
        <f>I65*K65*L65*M65</f>
        <v>22</v>
      </c>
      <c r="O65" s="119">
        <f>N65</f>
        <v>22</v>
      </c>
    </row>
    <row r="66" spans="1:15" ht="26.15" customHeight="1" x14ac:dyDescent="0.25">
      <c r="A66" s="219">
        <v>11</v>
      </c>
      <c r="B66" s="234">
        <v>43837</v>
      </c>
      <c r="C66" s="236" t="s">
        <v>183</v>
      </c>
      <c r="D66" s="83" t="s">
        <v>184</v>
      </c>
      <c r="E66" s="238" t="s">
        <v>185</v>
      </c>
      <c r="F66" s="239"/>
      <c r="G66" s="239"/>
      <c r="H66" s="240"/>
      <c r="I66" s="84">
        <v>600</v>
      </c>
      <c r="J66" s="85" t="s">
        <v>186</v>
      </c>
      <c r="K66" s="86">
        <v>1</v>
      </c>
      <c r="L66" s="86">
        <v>1</v>
      </c>
      <c r="M66" s="86">
        <v>1</v>
      </c>
      <c r="N66" s="86">
        <f t="shared" ref="N66:N69" si="2">I66*K66*L66*M66</f>
        <v>600</v>
      </c>
      <c r="O66" s="223">
        <f>SUM(N66:N67)</f>
        <v>900</v>
      </c>
    </row>
    <row r="67" spans="1:15" ht="26.15" customHeight="1" x14ac:dyDescent="0.25">
      <c r="A67" s="220"/>
      <c r="B67" s="235"/>
      <c r="C67" s="237"/>
      <c r="D67" s="80" t="s">
        <v>187</v>
      </c>
      <c r="E67" s="225" t="s">
        <v>188</v>
      </c>
      <c r="F67" s="226"/>
      <c r="G67" s="226"/>
      <c r="H67" s="227"/>
      <c r="I67" s="81">
        <v>300</v>
      </c>
      <c r="J67" s="79" t="s">
        <v>186</v>
      </c>
      <c r="K67" s="82">
        <v>1</v>
      </c>
      <c r="L67" s="82">
        <v>1</v>
      </c>
      <c r="M67" s="82">
        <v>1</v>
      </c>
      <c r="N67" s="82">
        <f t="shared" si="2"/>
        <v>300</v>
      </c>
      <c r="O67" s="224"/>
    </row>
    <row r="68" spans="1:15" ht="26.15" customHeight="1" x14ac:dyDescent="0.25">
      <c r="A68" s="122">
        <v>12</v>
      </c>
      <c r="B68" s="123">
        <v>43839</v>
      </c>
      <c r="C68" s="124" t="s">
        <v>189</v>
      </c>
      <c r="D68" s="125" t="s">
        <v>190</v>
      </c>
      <c r="E68" s="228" t="s">
        <v>191</v>
      </c>
      <c r="F68" s="229"/>
      <c r="G68" s="229"/>
      <c r="H68" s="230"/>
      <c r="I68" s="126">
        <v>2</v>
      </c>
      <c r="J68" s="124" t="s">
        <v>101</v>
      </c>
      <c r="K68" s="127">
        <v>1</v>
      </c>
      <c r="L68" s="127">
        <v>1</v>
      </c>
      <c r="M68" s="127">
        <v>6</v>
      </c>
      <c r="N68" s="101">
        <f t="shared" si="2"/>
        <v>12</v>
      </c>
      <c r="O68" s="128">
        <f>N68</f>
        <v>12</v>
      </c>
    </row>
    <row r="69" spans="1:15" ht="26.15" customHeight="1" thickBot="1" x14ac:dyDescent="0.3">
      <c r="A69" s="129">
        <v>13</v>
      </c>
      <c r="B69" s="130">
        <v>43842</v>
      </c>
      <c r="C69" s="131" t="s">
        <v>192</v>
      </c>
      <c r="D69" s="132" t="s">
        <v>193</v>
      </c>
      <c r="E69" s="231" t="s">
        <v>194</v>
      </c>
      <c r="F69" s="232"/>
      <c r="G69" s="232"/>
      <c r="H69" s="233"/>
      <c r="I69" s="133">
        <v>369</v>
      </c>
      <c r="J69" s="131" t="s">
        <v>80</v>
      </c>
      <c r="K69" s="134">
        <v>1</v>
      </c>
      <c r="L69" s="134">
        <v>1</v>
      </c>
      <c r="M69" s="134">
        <v>1</v>
      </c>
      <c r="N69" s="134">
        <f t="shared" si="2"/>
        <v>369</v>
      </c>
      <c r="O69" s="135">
        <f>N69</f>
        <v>369</v>
      </c>
    </row>
    <row r="70" spans="1:15" ht="24" customHeight="1" x14ac:dyDescent="0.25">
      <c r="A70" s="211" t="s">
        <v>195</v>
      </c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3"/>
      <c r="O70" s="136">
        <f>O5+O8+O18+O23+O27+O52+O64+O65+O66+O68+O69</f>
        <v>55128</v>
      </c>
    </row>
    <row r="71" spans="1:15" ht="24" customHeight="1" x14ac:dyDescent="0.25">
      <c r="A71" s="211" t="s">
        <v>196</v>
      </c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3"/>
      <c r="O71" s="136">
        <f>O70*10%</f>
        <v>5512.8</v>
      </c>
    </row>
    <row r="72" spans="1:15" ht="24" customHeight="1" thickBot="1" x14ac:dyDescent="0.3">
      <c r="A72" s="196" t="s">
        <v>197</v>
      </c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8"/>
      <c r="O72" s="137">
        <f>(O70+O71)*3%</f>
        <v>1819.2239999999999</v>
      </c>
    </row>
    <row r="73" spans="1:15" ht="24" customHeight="1" thickBot="1" x14ac:dyDescent="0.3">
      <c r="A73" s="199" t="s">
        <v>18</v>
      </c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1"/>
      <c r="O73" s="138">
        <f>SUM(O70:O72)</f>
        <v>62460.024000000005</v>
      </c>
    </row>
    <row r="74" spans="1:15" ht="26.15" customHeight="1" thickTop="1" x14ac:dyDescent="0.25">
      <c r="D74" s="31"/>
      <c r="E74" s="31"/>
      <c r="F74" s="31"/>
      <c r="G74" s="31"/>
      <c r="H74" s="31"/>
      <c r="I74" s="32"/>
      <c r="J74" s="33"/>
      <c r="K74" s="33"/>
      <c r="L74" s="33"/>
      <c r="M74" s="33"/>
      <c r="N74" s="33"/>
      <c r="O74" s="35"/>
    </row>
    <row r="75" spans="1:15" ht="26.15" customHeight="1" x14ac:dyDescent="0.25">
      <c r="D75" s="31"/>
      <c r="E75" s="31"/>
      <c r="F75" s="31"/>
      <c r="G75" s="31"/>
      <c r="H75" s="31"/>
      <c r="I75" s="32"/>
      <c r="J75" s="33"/>
      <c r="K75" s="33"/>
      <c r="L75" s="33"/>
      <c r="M75" s="33"/>
      <c r="N75" s="33"/>
      <c r="O75" s="35"/>
    </row>
    <row r="76" spans="1:15" ht="26.15" customHeight="1" x14ac:dyDescent="0.25">
      <c r="D76" s="31"/>
      <c r="E76" s="31"/>
      <c r="F76" s="31"/>
      <c r="G76" s="31"/>
      <c r="H76" s="31"/>
      <c r="I76" s="32"/>
      <c r="J76" s="33"/>
      <c r="K76" s="33"/>
      <c r="L76" s="33"/>
      <c r="M76" s="33"/>
      <c r="N76" s="33"/>
      <c r="O76" s="35"/>
    </row>
    <row r="77" spans="1:15" ht="26.15" customHeight="1" x14ac:dyDescent="0.25">
      <c r="D77" s="31"/>
      <c r="E77" s="31"/>
      <c r="F77" s="31"/>
      <c r="G77" s="31"/>
      <c r="H77" s="31"/>
      <c r="I77" s="32"/>
      <c r="J77" s="33"/>
      <c r="K77" s="33"/>
      <c r="L77" s="33"/>
      <c r="M77" s="33"/>
      <c r="N77" s="33"/>
      <c r="O77" s="35"/>
    </row>
    <row r="78" spans="1:15" ht="26.15" customHeight="1" x14ac:dyDescent="0.25">
      <c r="D78" s="31"/>
      <c r="E78" s="31"/>
      <c r="F78" s="31"/>
      <c r="G78" s="31"/>
      <c r="H78" s="31"/>
      <c r="I78" s="32"/>
      <c r="J78" s="33"/>
      <c r="K78" s="33"/>
      <c r="L78" s="33"/>
      <c r="M78" s="33"/>
      <c r="N78" s="33"/>
      <c r="O78" s="35"/>
    </row>
    <row r="79" spans="1:15" ht="26.15" customHeight="1" x14ac:dyDescent="0.25">
      <c r="D79" s="31"/>
      <c r="E79" s="31"/>
      <c r="F79" s="31"/>
      <c r="G79" s="31"/>
      <c r="H79" s="31"/>
      <c r="I79" s="32"/>
      <c r="J79" s="33"/>
      <c r="K79" s="33"/>
      <c r="L79" s="33"/>
      <c r="M79" s="33"/>
      <c r="N79" s="33"/>
      <c r="O79" s="35"/>
    </row>
    <row r="80" spans="1:15" ht="26.15" customHeight="1" x14ac:dyDescent="0.25">
      <c r="D80" s="31"/>
      <c r="E80" s="31"/>
      <c r="F80" s="31"/>
      <c r="G80" s="31"/>
      <c r="H80" s="31"/>
      <c r="I80" s="32"/>
      <c r="J80" s="33"/>
      <c r="K80" s="33"/>
      <c r="L80" s="33"/>
      <c r="M80" s="33"/>
      <c r="N80" s="33"/>
      <c r="O80" s="35"/>
    </row>
    <row r="81" spans="1:15" ht="26.15" customHeight="1" x14ac:dyDescent="0.25">
      <c r="A81" s="1"/>
      <c r="B81" s="140"/>
      <c r="C81" s="68"/>
      <c r="D81" s="31"/>
      <c r="E81" s="31"/>
      <c r="F81" s="31"/>
      <c r="G81" s="31"/>
      <c r="H81" s="31"/>
      <c r="I81" s="32"/>
      <c r="J81" s="33"/>
      <c r="K81" s="33"/>
      <c r="L81" s="33"/>
      <c r="M81" s="33"/>
      <c r="N81" s="33"/>
      <c r="O81" s="35"/>
    </row>
    <row r="82" spans="1:15" ht="26.15" customHeight="1" x14ac:dyDescent="0.25">
      <c r="A82" s="1"/>
      <c r="B82" s="140"/>
      <c r="C82" s="68"/>
      <c r="D82" s="31"/>
      <c r="E82" s="31"/>
      <c r="F82" s="31"/>
      <c r="G82" s="31"/>
      <c r="H82" s="31"/>
      <c r="I82" s="32"/>
      <c r="J82" s="33"/>
      <c r="K82" s="33"/>
      <c r="L82" s="33"/>
      <c r="M82" s="33"/>
      <c r="N82" s="33"/>
      <c r="O82" s="35"/>
    </row>
    <row r="83" spans="1:15" ht="26.15" customHeight="1" x14ac:dyDescent="0.25">
      <c r="A83" s="1"/>
      <c r="B83" s="140"/>
      <c r="C83" s="68"/>
      <c r="D83" s="31"/>
      <c r="E83" s="31"/>
      <c r="F83" s="31"/>
      <c r="G83" s="31"/>
      <c r="H83" s="31"/>
      <c r="I83" s="32"/>
      <c r="J83" s="33"/>
      <c r="K83" s="33"/>
      <c r="L83" s="33"/>
      <c r="M83" s="33"/>
      <c r="N83" s="33"/>
      <c r="O83" s="35"/>
    </row>
    <row r="84" spans="1:15" ht="26.15" customHeight="1" x14ac:dyDescent="0.25">
      <c r="A84" s="1"/>
      <c r="B84" s="140"/>
      <c r="C84" s="68"/>
      <c r="D84" s="31"/>
      <c r="E84" s="31"/>
      <c r="F84" s="31"/>
      <c r="G84" s="31"/>
      <c r="H84" s="31"/>
      <c r="I84" s="32"/>
      <c r="J84" s="33"/>
      <c r="K84" s="33"/>
      <c r="L84" s="33"/>
      <c r="M84" s="33"/>
      <c r="N84" s="33"/>
      <c r="O84" s="35"/>
    </row>
    <row r="85" spans="1:15" ht="26.15" customHeight="1" x14ac:dyDescent="0.25">
      <c r="A85" s="1"/>
      <c r="B85" s="140"/>
      <c r="C85" s="68"/>
      <c r="D85" s="31"/>
      <c r="E85" s="31"/>
      <c r="F85" s="31"/>
      <c r="G85" s="31"/>
      <c r="H85" s="31"/>
      <c r="I85" s="32"/>
      <c r="J85" s="33"/>
      <c r="K85" s="33"/>
      <c r="L85" s="33"/>
      <c r="M85" s="33"/>
      <c r="N85" s="33"/>
      <c r="O85" s="35"/>
    </row>
    <row r="86" spans="1:15" ht="26.15" customHeight="1" x14ac:dyDescent="0.25">
      <c r="A86" s="1"/>
      <c r="B86" s="140"/>
      <c r="C86" s="68"/>
      <c r="D86" s="31"/>
      <c r="E86" s="31"/>
      <c r="F86" s="31"/>
      <c r="G86" s="31"/>
      <c r="H86" s="31"/>
      <c r="I86" s="32"/>
      <c r="J86" s="33"/>
      <c r="K86" s="33"/>
      <c r="L86" s="33"/>
      <c r="M86" s="33"/>
      <c r="N86" s="33"/>
      <c r="O86" s="35"/>
    </row>
    <row r="87" spans="1:15" ht="26.15" customHeight="1" x14ac:dyDescent="0.25">
      <c r="A87" s="1"/>
      <c r="B87" s="140"/>
      <c r="C87" s="68"/>
      <c r="D87" s="31"/>
      <c r="E87" s="31"/>
      <c r="F87" s="31"/>
      <c r="G87" s="31"/>
      <c r="H87" s="31"/>
      <c r="I87" s="32"/>
      <c r="J87" s="33"/>
      <c r="K87" s="33"/>
      <c r="L87" s="33"/>
      <c r="M87" s="33"/>
      <c r="N87" s="33"/>
      <c r="O87" s="35"/>
    </row>
    <row r="88" spans="1:15" ht="26.15" customHeight="1" x14ac:dyDescent="0.25">
      <c r="A88" s="1"/>
      <c r="B88" s="140"/>
      <c r="C88" s="68"/>
      <c r="D88" s="31"/>
      <c r="E88" s="31"/>
      <c r="F88" s="31"/>
      <c r="G88" s="31"/>
      <c r="H88" s="31"/>
      <c r="I88" s="32"/>
      <c r="J88" s="33"/>
      <c r="K88" s="33"/>
      <c r="L88" s="33"/>
      <c r="M88" s="33"/>
      <c r="N88" s="33"/>
      <c r="O88" s="35"/>
    </row>
    <row r="89" spans="1:15" ht="26.15" customHeight="1" x14ac:dyDescent="0.25">
      <c r="A89" s="1"/>
      <c r="B89" s="140"/>
      <c r="C89" s="68"/>
      <c r="D89" s="31"/>
      <c r="E89" s="31"/>
      <c r="F89" s="31"/>
      <c r="G89" s="31"/>
      <c r="H89" s="31"/>
      <c r="I89" s="32"/>
      <c r="J89" s="33"/>
      <c r="K89" s="33"/>
      <c r="L89" s="33"/>
      <c r="M89" s="33"/>
      <c r="N89" s="33"/>
      <c r="O89" s="35"/>
    </row>
    <row r="90" spans="1:15" ht="26.15" customHeight="1" x14ac:dyDescent="0.25">
      <c r="A90" s="1"/>
      <c r="B90" s="140"/>
      <c r="C90" s="68"/>
      <c r="D90" s="31"/>
      <c r="E90" s="31"/>
      <c r="F90" s="31"/>
      <c r="G90" s="31"/>
      <c r="H90" s="31"/>
      <c r="I90" s="32"/>
      <c r="J90" s="33"/>
      <c r="K90" s="33"/>
      <c r="L90" s="33"/>
      <c r="M90" s="33"/>
      <c r="N90" s="33"/>
      <c r="O90" s="35"/>
    </row>
    <row r="91" spans="1:15" ht="26.15" customHeight="1" x14ac:dyDescent="0.25">
      <c r="A91" s="1"/>
      <c r="B91" s="140"/>
      <c r="C91" s="68"/>
      <c r="D91" s="31"/>
      <c r="E91" s="31"/>
      <c r="F91" s="31"/>
      <c r="G91" s="31"/>
      <c r="H91" s="31"/>
      <c r="I91" s="32"/>
      <c r="J91" s="33"/>
      <c r="K91" s="33"/>
      <c r="L91" s="33"/>
      <c r="M91" s="33"/>
      <c r="N91" s="33"/>
      <c r="O91" s="35"/>
    </row>
    <row r="92" spans="1:15" ht="26.15" customHeight="1" x14ac:dyDescent="0.25">
      <c r="A92" s="1"/>
      <c r="B92" s="140"/>
      <c r="C92" s="68"/>
      <c r="D92" s="31"/>
      <c r="E92" s="31"/>
      <c r="F92" s="31"/>
      <c r="G92" s="31"/>
      <c r="H92" s="31"/>
      <c r="I92" s="32"/>
      <c r="J92" s="33"/>
      <c r="K92" s="33"/>
      <c r="L92" s="33"/>
      <c r="M92" s="33"/>
      <c r="N92" s="33"/>
      <c r="O92" s="35"/>
    </row>
    <row r="93" spans="1:15" ht="26.15" customHeight="1" x14ac:dyDescent="0.25">
      <c r="A93" s="1"/>
      <c r="B93" s="140"/>
      <c r="C93" s="68"/>
      <c r="D93" s="31"/>
      <c r="E93" s="31"/>
      <c r="F93" s="31"/>
      <c r="G93" s="31"/>
      <c r="H93" s="31"/>
      <c r="I93" s="32"/>
      <c r="J93" s="33"/>
      <c r="K93" s="33"/>
      <c r="L93" s="33"/>
      <c r="M93" s="33"/>
      <c r="N93" s="33"/>
      <c r="O93" s="35"/>
    </row>
    <row r="94" spans="1:15" ht="26.15" customHeight="1" x14ac:dyDescent="0.25">
      <c r="A94" s="1"/>
      <c r="B94" s="140"/>
      <c r="C94" s="68"/>
      <c r="D94" s="31"/>
      <c r="E94" s="31"/>
      <c r="F94" s="31"/>
      <c r="G94" s="31"/>
      <c r="H94" s="31"/>
      <c r="I94" s="32"/>
      <c r="J94" s="33"/>
      <c r="K94" s="33"/>
      <c r="L94" s="33"/>
      <c r="M94" s="33"/>
      <c r="N94" s="33"/>
      <c r="O94" s="35"/>
    </row>
    <row r="95" spans="1:15" ht="26.15" customHeight="1" x14ac:dyDescent="0.25">
      <c r="A95" s="1"/>
      <c r="B95" s="140"/>
      <c r="C95" s="68"/>
      <c r="D95" s="31"/>
      <c r="E95" s="31"/>
      <c r="F95" s="31"/>
      <c r="G95" s="31"/>
      <c r="H95" s="31"/>
      <c r="I95" s="32"/>
      <c r="J95" s="33"/>
      <c r="K95" s="33"/>
      <c r="L95" s="33"/>
      <c r="M95" s="33"/>
      <c r="N95" s="33"/>
      <c r="O95" s="35"/>
    </row>
    <row r="96" spans="1:15" ht="26.15" customHeight="1" x14ac:dyDescent="0.25">
      <c r="A96" s="1"/>
      <c r="B96" s="140"/>
      <c r="C96" s="68"/>
      <c r="D96" s="31"/>
      <c r="E96" s="31"/>
      <c r="F96" s="31"/>
      <c r="G96" s="31"/>
      <c r="H96" s="31"/>
      <c r="I96" s="32"/>
      <c r="J96" s="33"/>
      <c r="K96" s="33"/>
      <c r="L96" s="33"/>
      <c r="M96" s="33"/>
      <c r="N96" s="33"/>
      <c r="O96" s="35"/>
    </row>
    <row r="97" spans="1:15" ht="26.15" customHeight="1" x14ac:dyDescent="0.25">
      <c r="A97" s="1"/>
      <c r="B97" s="140"/>
      <c r="C97" s="68"/>
      <c r="D97" s="31"/>
      <c r="E97" s="31"/>
      <c r="F97" s="31"/>
      <c r="G97" s="31"/>
      <c r="H97" s="31"/>
      <c r="I97" s="32"/>
      <c r="J97" s="33"/>
      <c r="K97" s="33"/>
      <c r="L97" s="33"/>
      <c r="M97" s="33"/>
      <c r="N97" s="33"/>
      <c r="O97" s="35"/>
    </row>
    <row r="98" spans="1:15" ht="26.15" customHeight="1" x14ac:dyDescent="0.25">
      <c r="A98" s="1"/>
      <c r="B98" s="140"/>
      <c r="C98" s="68"/>
      <c r="D98" s="31"/>
      <c r="E98" s="31"/>
      <c r="F98" s="31"/>
      <c r="G98" s="31"/>
      <c r="H98" s="31"/>
      <c r="I98" s="32"/>
      <c r="J98" s="33"/>
      <c r="K98" s="33"/>
      <c r="L98" s="33"/>
      <c r="M98" s="33"/>
      <c r="N98" s="33"/>
      <c r="O98" s="35"/>
    </row>
    <row r="99" spans="1:15" ht="26.15" customHeight="1" x14ac:dyDescent="0.25">
      <c r="A99" s="1"/>
      <c r="B99" s="140"/>
      <c r="C99" s="68"/>
      <c r="D99" s="31"/>
      <c r="E99" s="31"/>
      <c r="F99" s="31"/>
      <c r="G99" s="31"/>
      <c r="H99" s="31"/>
      <c r="I99" s="32"/>
      <c r="J99" s="33"/>
      <c r="K99" s="33"/>
      <c r="L99" s="33"/>
      <c r="M99" s="33"/>
      <c r="N99" s="33"/>
      <c r="O99" s="35"/>
    </row>
    <row r="100" spans="1:15" ht="26.15" customHeight="1" x14ac:dyDescent="0.25">
      <c r="A100" s="1"/>
      <c r="B100" s="140"/>
      <c r="C100" s="68"/>
      <c r="D100" s="31"/>
      <c r="E100" s="31"/>
      <c r="F100" s="31"/>
      <c r="G100" s="31"/>
      <c r="H100" s="31"/>
      <c r="I100" s="32"/>
      <c r="J100" s="33"/>
      <c r="K100" s="33"/>
      <c r="L100" s="33"/>
      <c r="M100" s="33"/>
      <c r="N100" s="33"/>
      <c r="O100" s="35"/>
    </row>
    <row r="101" spans="1:15" ht="26.15" customHeight="1" x14ac:dyDescent="0.25">
      <c r="A101" s="1"/>
      <c r="B101" s="140"/>
      <c r="C101" s="68"/>
      <c r="D101" s="31"/>
      <c r="E101" s="31"/>
      <c r="F101" s="31"/>
      <c r="G101" s="31"/>
      <c r="H101" s="31"/>
      <c r="I101" s="32"/>
      <c r="J101" s="33"/>
      <c r="K101" s="33"/>
      <c r="L101" s="33"/>
      <c r="M101" s="33"/>
      <c r="N101" s="33"/>
      <c r="O101" s="35"/>
    </row>
    <row r="102" spans="1:15" ht="26.15" customHeight="1" x14ac:dyDescent="0.25">
      <c r="A102" s="1"/>
      <c r="B102" s="140"/>
      <c r="C102" s="68"/>
      <c r="D102" s="31"/>
      <c r="E102" s="31"/>
      <c r="F102" s="31"/>
      <c r="G102" s="31"/>
      <c r="H102" s="31"/>
      <c r="I102" s="32"/>
      <c r="J102" s="33"/>
      <c r="K102" s="33"/>
      <c r="L102" s="33"/>
      <c r="M102" s="33"/>
      <c r="N102" s="33"/>
      <c r="O102" s="35"/>
    </row>
    <row r="103" spans="1:15" ht="26.15" customHeight="1" x14ac:dyDescent="0.25">
      <c r="A103" s="1"/>
      <c r="B103" s="140"/>
      <c r="C103" s="68"/>
      <c r="D103" s="31"/>
      <c r="E103" s="31"/>
      <c r="F103" s="31"/>
      <c r="G103" s="31"/>
      <c r="H103" s="31"/>
      <c r="I103" s="32"/>
      <c r="J103" s="33"/>
      <c r="K103" s="33"/>
      <c r="L103" s="33"/>
      <c r="M103" s="33"/>
      <c r="N103" s="33"/>
      <c r="O103" s="35"/>
    </row>
    <row r="104" spans="1:15" ht="26.15" customHeight="1" x14ac:dyDescent="0.25">
      <c r="A104" s="1"/>
      <c r="B104" s="140"/>
      <c r="C104" s="68"/>
      <c r="D104" s="31"/>
      <c r="E104" s="31"/>
      <c r="F104" s="31"/>
      <c r="G104" s="31"/>
      <c r="H104" s="31"/>
      <c r="I104" s="32"/>
      <c r="J104" s="33"/>
      <c r="K104" s="33"/>
      <c r="L104" s="33"/>
      <c r="M104" s="33"/>
      <c r="N104" s="33"/>
      <c r="O104" s="35"/>
    </row>
    <row r="105" spans="1:15" ht="26.15" customHeight="1" x14ac:dyDescent="0.25">
      <c r="A105" s="1"/>
      <c r="B105" s="140"/>
      <c r="C105" s="68"/>
      <c r="D105" s="31"/>
      <c r="E105" s="31"/>
      <c r="F105" s="31"/>
      <c r="G105" s="31"/>
      <c r="H105" s="31"/>
      <c r="I105" s="32"/>
      <c r="J105" s="33"/>
      <c r="K105" s="33"/>
      <c r="L105" s="33"/>
      <c r="M105" s="33"/>
      <c r="N105" s="33"/>
      <c r="O105" s="35"/>
    </row>
  </sheetData>
  <mergeCells count="98">
    <mergeCell ref="A1:O2"/>
    <mergeCell ref="E3:H3"/>
    <mergeCell ref="A4:O4"/>
    <mergeCell ref="E5:H5"/>
    <mergeCell ref="O5:O7"/>
    <mergeCell ref="E6:H6"/>
    <mergeCell ref="E7:H7"/>
    <mergeCell ref="A18:A22"/>
    <mergeCell ref="B18:B22"/>
    <mergeCell ref="C18:C22"/>
    <mergeCell ref="E18:H18"/>
    <mergeCell ref="A8:A17"/>
    <mergeCell ref="B8:B17"/>
    <mergeCell ref="C8:C17"/>
    <mergeCell ref="E8:H8"/>
    <mergeCell ref="E9:H9"/>
    <mergeCell ref="E10:H10"/>
    <mergeCell ref="E11:H11"/>
    <mergeCell ref="E12:H12"/>
    <mergeCell ref="E13:H13"/>
    <mergeCell ref="O23:O26"/>
    <mergeCell ref="E14:H14"/>
    <mergeCell ref="E15:H15"/>
    <mergeCell ref="E16:H16"/>
    <mergeCell ref="E17:H17"/>
    <mergeCell ref="O8:O17"/>
    <mergeCell ref="O18:O22"/>
    <mergeCell ref="E19:H19"/>
    <mergeCell ref="E20:H20"/>
    <mergeCell ref="E21:H21"/>
    <mergeCell ref="E22:H22"/>
    <mergeCell ref="E24:H24"/>
    <mergeCell ref="E25:H25"/>
    <mergeCell ref="E26:H26"/>
    <mergeCell ref="C27:C51"/>
    <mergeCell ref="E27:H27"/>
    <mergeCell ref="E38:H38"/>
    <mergeCell ref="E39:H39"/>
    <mergeCell ref="E40:H40"/>
    <mergeCell ref="E43:H43"/>
    <mergeCell ref="E44:H44"/>
    <mergeCell ref="E45:H45"/>
    <mergeCell ref="E46:H46"/>
    <mergeCell ref="E47:H47"/>
    <mergeCell ref="E48:H48"/>
    <mergeCell ref="E49:H49"/>
    <mergeCell ref="E51:H51"/>
    <mergeCell ref="A23:A26"/>
    <mergeCell ref="B23:B26"/>
    <mergeCell ref="C23:C26"/>
    <mergeCell ref="E23:H23"/>
    <mergeCell ref="O27:O51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41:H41"/>
    <mergeCell ref="E42:H42"/>
    <mergeCell ref="O52:O63"/>
    <mergeCell ref="E53:H53"/>
    <mergeCell ref="E56:H56"/>
    <mergeCell ref="E58:H58"/>
    <mergeCell ref="E59:H59"/>
    <mergeCell ref="E60:H60"/>
    <mergeCell ref="E61:H61"/>
    <mergeCell ref="E62:H62"/>
    <mergeCell ref="E63:H63"/>
    <mergeCell ref="E52:H52"/>
    <mergeCell ref="O66:O67"/>
    <mergeCell ref="E67:H67"/>
    <mergeCell ref="E68:H68"/>
    <mergeCell ref="E69:H69"/>
    <mergeCell ref="A70:N70"/>
    <mergeCell ref="A66:A67"/>
    <mergeCell ref="B66:B67"/>
    <mergeCell ref="C66:C67"/>
    <mergeCell ref="E66:H66"/>
    <mergeCell ref="A72:N72"/>
    <mergeCell ref="A73:N73"/>
    <mergeCell ref="E50:H50"/>
    <mergeCell ref="D53:D55"/>
    <mergeCell ref="E54:H54"/>
    <mergeCell ref="E55:H55"/>
    <mergeCell ref="D56:D57"/>
    <mergeCell ref="E57:H57"/>
    <mergeCell ref="A71:N71"/>
    <mergeCell ref="E64:H64"/>
    <mergeCell ref="E65:H65"/>
    <mergeCell ref="A52:A63"/>
    <mergeCell ref="B52:B63"/>
    <mergeCell ref="C52:C63"/>
    <mergeCell ref="A27:A51"/>
    <mergeCell ref="B27:B5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11月24日-1月12日合计</vt:lpstr>
      <vt:lpstr>12月11日-1月12日汇总</vt:lpstr>
      <vt:lpstr>场次表</vt:lpstr>
      <vt:lpstr>追加费用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2020-02-24T09:31:16Z</dcterms:modified>
</cp:coreProperties>
</file>