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560"/>
  </bookViews>
  <sheets>
    <sheet name="12月11日-1月12日汇总" sheetId="1" r:id="rId1"/>
    <sheet name="场次表" sheetId="2" r:id="rId2"/>
    <sheet name="普通场18000" sheetId="4" r:id="rId3"/>
    <sheet name="普通场27000" sheetId="5" r:id="rId4"/>
    <sheet name="追加费用" sheetId="3" r:id="rId5"/>
  </sheets>
  <calcPr calcId="152511"/>
</workbook>
</file>

<file path=xl/calcChain.xml><?xml version="1.0" encoding="utf-8"?>
<calcChain xmlns="http://schemas.openxmlformats.org/spreadsheetml/2006/main">
  <c r="O79" i="3" l="1"/>
  <c r="N79" i="3"/>
  <c r="N78" i="3"/>
  <c r="O78" i="3" s="1"/>
  <c r="N77" i="3"/>
  <c r="O76" i="3" s="1"/>
  <c r="N76" i="3"/>
  <c r="N75" i="3"/>
  <c r="N74" i="3"/>
  <c r="N73" i="3"/>
  <c r="N72" i="3"/>
  <c r="N71" i="3"/>
  <c r="N70" i="3"/>
  <c r="N69" i="3"/>
  <c r="N68" i="3"/>
  <c r="O68" i="3" s="1"/>
  <c r="O67" i="3"/>
  <c r="N67" i="3"/>
  <c r="N66" i="3"/>
  <c r="O66" i="3" s="1"/>
  <c r="N65" i="3"/>
  <c r="N64" i="3"/>
  <c r="N63" i="3"/>
  <c r="N62" i="3"/>
  <c r="N61" i="3"/>
  <c r="N60" i="3"/>
  <c r="N59" i="3"/>
  <c r="N58" i="3"/>
  <c r="N57" i="3"/>
  <c r="N56" i="3"/>
  <c r="N55" i="3"/>
  <c r="N54" i="3"/>
  <c r="O54" i="3" s="1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O30" i="3" s="1"/>
  <c r="N29" i="3"/>
  <c r="N27" i="3"/>
  <c r="N26" i="3"/>
  <c r="O25" i="3"/>
  <c r="N25" i="3"/>
  <c r="N24" i="3"/>
  <c r="N22" i="3"/>
  <c r="N21" i="3"/>
  <c r="N20" i="3"/>
  <c r="N19" i="3"/>
  <c r="O19" i="3" s="1"/>
  <c r="N18" i="3"/>
  <c r="N16" i="3"/>
  <c r="N15" i="3"/>
  <c r="N14" i="3"/>
  <c r="N13" i="3"/>
  <c r="N12" i="3"/>
  <c r="N11" i="3"/>
  <c r="N10" i="3"/>
  <c r="N9" i="3"/>
  <c r="N8" i="3"/>
  <c r="O8" i="3" s="1"/>
  <c r="N7" i="3"/>
  <c r="N6" i="3"/>
  <c r="N5" i="3"/>
  <c r="O5" i="3" s="1"/>
  <c r="O80" i="3" l="1"/>
  <c r="O81" i="3" l="1"/>
  <c r="O82" i="3" l="1"/>
  <c r="O83" i="3" s="1"/>
  <c r="L37" i="5" l="1"/>
  <c r="L36" i="5"/>
  <c r="L35" i="5"/>
  <c r="L34" i="5"/>
  <c r="L33" i="5"/>
  <c r="L32" i="5"/>
  <c r="M32" i="5" s="1"/>
  <c r="L30" i="5"/>
  <c r="L29" i="5"/>
  <c r="L28" i="5"/>
  <c r="L27" i="5"/>
  <c r="L26" i="5"/>
  <c r="M25" i="5"/>
  <c r="L25" i="5"/>
  <c r="L23" i="5"/>
  <c r="L22" i="5"/>
  <c r="L21" i="5"/>
  <c r="L20" i="5"/>
  <c r="M20" i="5" s="1"/>
  <c r="L18" i="5"/>
  <c r="M17" i="5"/>
  <c r="L17" i="5"/>
  <c r="L15" i="5"/>
  <c r="L14" i="5"/>
  <c r="L13" i="5"/>
  <c r="L12" i="5"/>
  <c r="M12" i="5" s="1"/>
  <c r="L10" i="5"/>
  <c r="M9" i="5"/>
  <c r="L9" i="5"/>
  <c r="L37" i="4"/>
  <c r="L36" i="4"/>
  <c r="L35" i="4"/>
  <c r="L34" i="4"/>
  <c r="L33" i="4"/>
  <c r="M32" i="4" s="1"/>
  <c r="L32" i="4"/>
  <c r="L30" i="4"/>
  <c r="L29" i="4"/>
  <c r="L28" i="4"/>
  <c r="L27" i="4"/>
  <c r="L26" i="4"/>
  <c r="M25" i="4"/>
  <c r="L25" i="4"/>
  <c r="L23" i="4"/>
  <c r="L22" i="4"/>
  <c r="L21" i="4"/>
  <c r="M20" i="4" s="1"/>
  <c r="L20" i="4"/>
  <c r="L18" i="4"/>
  <c r="M17" i="4"/>
  <c r="L17" i="4"/>
  <c r="L15" i="4"/>
  <c r="L14" i="4"/>
  <c r="L13" i="4"/>
  <c r="M12" i="4" s="1"/>
  <c r="L12" i="4"/>
  <c r="L10" i="4"/>
  <c r="M9" i="4"/>
  <c r="M39" i="4" s="1"/>
  <c r="L9" i="4"/>
  <c r="M39" i="5" l="1"/>
  <c r="M41" i="4"/>
  <c r="M42" i="4"/>
  <c r="M40" i="4"/>
  <c r="M40" i="5" l="1"/>
  <c r="M41" i="5" s="1"/>
  <c r="M42" i="5" l="1"/>
  <c r="B31" i="2" l="1"/>
  <c r="J9" i="1" l="1"/>
  <c r="J8" i="1"/>
  <c r="J7" i="1"/>
  <c r="J10" i="1" l="1"/>
</calcChain>
</file>

<file path=xl/sharedStrings.xml><?xml version="1.0" encoding="utf-8"?>
<sst xmlns="http://schemas.openxmlformats.org/spreadsheetml/2006/main" count="534" uniqueCount="363">
  <si>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</si>
  <si>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</si>
  <si>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</si>
  <si>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</si>
  <si>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</si>
  <si>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</si>
  <si>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</si>
  <si>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</si>
  <si>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普通场（1天）</t>
    <rPh sb="0" eb="6">
      <t>pu'tong'chan</t>
    </rPh>
    <phoneticPr fontId="3" type="noConversion"/>
  </si>
  <si>
    <t>同一场地，执行1天费用</t>
    <rPh sb="0" eb="4">
      <t>tia</t>
    </rPh>
    <phoneticPr fontId="3" type="noConversion"/>
  </si>
  <si>
    <t>元/场</t>
    <phoneticPr fontId="3" type="noConversion"/>
  </si>
  <si>
    <t>具体场次明细见《场次表》</t>
    <phoneticPr fontId="3" type="noConversion"/>
  </si>
  <si>
    <t>普通场（2天）</t>
    <rPh sb="0" eb="6">
      <t>pu'tong'chan</t>
    </rPh>
    <phoneticPr fontId="3" type="noConversion"/>
  </si>
  <si>
    <t>同一场地，连续活动2天费用</t>
    <phoneticPr fontId="3" type="noConversion"/>
  </si>
  <si>
    <t>元/场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</si>
  <si>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</si>
  <si>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</si>
  <si>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</si>
  <si>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</si>
  <si>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</si>
  <si>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</si>
  <si>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</si>
  <si>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</si>
  <si>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</si>
  <si>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执行时间：2019年12月11日-2020年1月12日</t>
    <phoneticPr fontId="3" type="noConversion"/>
  </si>
  <si>
    <t>Prepared by:</t>
  </si>
  <si>
    <t>Approved by:</t>
  </si>
  <si>
    <t>12月11日-1月12日，具体明细见《追加费用》</t>
    <phoneticPr fontId="3" type="noConversion"/>
  </si>
  <si>
    <t>筛查日期</t>
  </si>
  <si>
    <t>场次</t>
  </si>
  <si>
    <t>筛查地点</t>
  </si>
  <si>
    <t>是否有启动仪式</t>
    <phoneticPr fontId="3" type="noConversion"/>
  </si>
  <si>
    <t>仪式场物料</t>
    <phoneticPr fontId="3" type="noConversion"/>
  </si>
  <si>
    <t>徐州</t>
  </si>
  <si>
    <t>徐州市肿瘤医院 （鼓楼区环城路131号）</t>
  </si>
  <si>
    <t>徐州市朱庄社区卫生服务中心（鼓楼区轻工路9号）</t>
  </si>
  <si>
    <t>徐州市丰财社区卫生服务中心（鼓楼区下淀路121号）</t>
  </si>
  <si>
    <t>浙江杭州</t>
  </si>
  <si>
    <t>中国科学院大学附属肿瘤医院2号楼门口 （浙江省杭州市半山东路1号）</t>
    <phoneticPr fontId="3" type="noConversion"/>
  </si>
  <si>
    <t>是</t>
  </si>
  <si>
    <t>AV设备+舞台+背景桁架+开幕卷轴</t>
    <phoneticPr fontId="3" type="noConversion"/>
  </si>
  <si>
    <t>台州</t>
  </si>
  <si>
    <t>台州恩泽医疗中心（集团）恩泽医院 北门门诊前广场（浙江省台州市路桥区桐扬路东1号）</t>
    <phoneticPr fontId="3" type="noConversion"/>
  </si>
  <si>
    <t>AV设备+背景桁架+开幕卷轴</t>
    <phoneticPr fontId="3" type="noConversion"/>
  </si>
  <si>
    <t>台州市路桥区蓬街镇亚欧小镇恩泽智慧诊室前</t>
  </si>
  <si>
    <t>台州市仙居县横溪镇政府办事大厅前广场</t>
  </si>
  <si>
    <t>台州天台县人民医院广场（康宁中路1号）</t>
  </si>
  <si>
    <t>台州天台县人民医院医共体平桥分院广场（团结路75号）</t>
  </si>
  <si>
    <t>温州</t>
  </si>
  <si>
    <t>平阳县人民医院老院区，雅河路112号</t>
  </si>
  <si>
    <t>温州平阳县青街畲族乡青街小学</t>
  </si>
  <si>
    <t>台州三门县心湖公园</t>
  </si>
  <si>
    <t>台州三门县万通手机卖场三角塘店门前</t>
  </si>
  <si>
    <t>台州温岭市城南镇卫生院</t>
  </si>
  <si>
    <t>台州市椒江区章安街道卫生服务中心</t>
    <phoneticPr fontId="3" type="noConversion"/>
  </si>
  <si>
    <t>AV设备+舞台+启动球</t>
    <phoneticPr fontId="3" type="noConversion"/>
  </si>
  <si>
    <t>丽水</t>
  </si>
  <si>
    <t>丽水市人民医院  丽水市莲都区大众街15号</t>
  </si>
  <si>
    <t>丽水市白云街道社区卫生服务中心   丽水市莲都区金桥东街66号</t>
  </si>
  <si>
    <t>台州市黄岩区宁溪镇中心卫生院    宁溪镇宁川西路5号</t>
    <phoneticPr fontId="3" type="noConversion"/>
  </si>
  <si>
    <t>台州市黄岩区江口镇街道卫生院    黄岩区江口街333号</t>
  </si>
  <si>
    <t>龙泉</t>
  </si>
  <si>
    <t>龙泉市人民医院   浙江省龙泉市东茶路699号</t>
  </si>
  <si>
    <t>肺癌筛查防治公益行动-筛查车项目执行场次表</t>
    <phoneticPr fontId="2" type="noConversion"/>
  </si>
  <si>
    <t>日期</t>
    <phoneticPr fontId="3" type="noConversion"/>
  </si>
  <si>
    <t xml:space="preserve">项目    </t>
  </si>
  <si>
    <t>城市</t>
  </si>
  <si>
    <t>时间</t>
  </si>
  <si>
    <t>数量</t>
  </si>
  <si>
    <t>小计</t>
  </si>
  <si>
    <t>合计</t>
  </si>
  <si>
    <t>/</t>
    <phoneticPr fontId="3" type="noConversion"/>
  </si>
  <si>
    <t>元/张</t>
    <phoneticPr fontId="3" type="noConversion"/>
  </si>
  <si>
    <t>台卡</t>
    <phoneticPr fontId="3" type="noConversion"/>
  </si>
  <si>
    <t>宣传三折页</t>
    <phoneticPr fontId="3" type="noConversion"/>
  </si>
  <si>
    <t>门型展架画面</t>
    <phoneticPr fontId="3" type="noConversion"/>
  </si>
  <si>
    <t>筛查流程画面更换</t>
    <phoneticPr fontId="3" type="noConversion"/>
  </si>
  <si>
    <t>红色地毯，筛查车区域使用，一个场地使用1块，24平</t>
    <phoneticPr fontId="3" type="noConversion"/>
  </si>
  <si>
    <t>元/平方</t>
  </si>
  <si>
    <t>桶装水</t>
    <phoneticPr fontId="3" type="noConversion"/>
  </si>
  <si>
    <t>李文广</t>
  </si>
  <si>
    <t>张兰胜</t>
  </si>
  <si>
    <t>渠敬明</t>
  </si>
  <si>
    <t>A4，每天50份</t>
    <phoneticPr fontId="3" type="noConversion"/>
  </si>
  <si>
    <t>门型展架画面</t>
  </si>
  <si>
    <t>3个专家介绍画面，0.8*1.8米</t>
  </si>
  <si>
    <t>调音师</t>
  </si>
  <si>
    <t>19日，负责现场音响调试，主持人麦克风调试</t>
    <rPh sb="0" eb="20">
      <t>wa</t>
    </rPh>
    <phoneticPr fontId="11" type="noConversion"/>
  </si>
  <si>
    <t>元/天</t>
  </si>
  <si>
    <t>18日晚进场，19日晚撤场，舞台+背景桁架</t>
    <rPh sb="0" eb="18">
      <t>ren'gong'f</t>
    </rPh>
    <phoneticPr fontId="3" type="noConversion"/>
  </si>
  <si>
    <t>元/人</t>
    <rPh sb="0" eb="1">
      <t>r</t>
    </rPh>
    <phoneticPr fontId="3" type="noConversion"/>
  </si>
  <si>
    <t>调音台</t>
  </si>
  <si>
    <t>全频音箱</t>
  </si>
  <si>
    <t>舞台</t>
  </si>
  <si>
    <t>仪式道具</t>
  </si>
  <si>
    <t>舞台背景桁架</t>
  </si>
  <si>
    <t>元/个</t>
  </si>
  <si>
    <t>矿泉水</t>
  </si>
  <si>
    <t>元/套</t>
  </si>
  <si>
    <t>21日，负责现场音响调试，主持人麦克风调试</t>
    <rPh sb="0" eb="20">
      <t>wa</t>
    </rPh>
    <phoneticPr fontId="3" type="noConversion"/>
  </si>
  <si>
    <t>物料运输费</t>
    <rPh sb="0" eb="2">
      <t>wu'liao'yun'shu'fe</t>
    </rPh>
    <phoneticPr fontId="3" type="noConversion"/>
  </si>
  <si>
    <t>元/平</t>
  </si>
  <si>
    <t>专家台卡</t>
  </si>
  <si>
    <t>台州市黄岩区宁溪镇中心卫生院</t>
  </si>
  <si>
    <t>Sub-total</t>
  </si>
  <si>
    <t>10%服务费</t>
  </si>
  <si>
    <t>3%税金</t>
  </si>
  <si>
    <t>合计</t>
    <phoneticPr fontId="2" type="noConversion"/>
  </si>
  <si>
    <t>12月11日-1月12日，执行场次汇总</t>
    <phoneticPr fontId="3" type="noConversion"/>
  </si>
  <si>
    <t>12月20日晚，恩泽医院进场，背景桁架</t>
    <rPh sb="0" eb="15">
      <t>ren'gong'f</t>
    </rPh>
    <phoneticPr fontId="3" type="noConversion"/>
  </si>
  <si>
    <t>12月21日中午，恩泽医院撤场，筛查区域+背景桁架</t>
    <rPh sb="0" eb="11">
      <t>wan'jiawan'jiaye'wada'jia</t>
    </rPh>
    <phoneticPr fontId="3" type="noConversion"/>
  </si>
  <si>
    <t>12月21日中午，蓬街社区进场，筛查区域</t>
    <rPh sb="0" eb="11">
      <t>wan'jiawan'jiaye'wada'jia</t>
    </rPh>
    <phoneticPr fontId="3" type="noConversion"/>
  </si>
  <si>
    <t>数字控台租赁</t>
  </si>
  <si>
    <t>单15音响租赁</t>
  </si>
  <si>
    <t>高频无线手持话筒租赁</t>
  </si>
  <si>
    <t>背景高精喷绘布＋桁架租赁，4M*10M</t>
    <rPh sb="0" eb="7">
      <t>ke'en</t>
    </rPh>
    <phoneticPr fontId="2" type="noConversion"/>
  </si>
  <si>
    <t>背景高精喷绘布＋桁架租赁，2.5M*7M</t>
    <rPh sb="0" eb="7">
      <t>ke'en</t>
    </rPh>
    <phoneticPr fontId="2" type="noConversion"/>
  </si>
  <si>
    <t>1月11日-12日</t>
    <phoneticPr fontId="2" type="noConversion"/>
  </si>
  <si>
    <t>报价内容：  肺癌筛查车项目普通场执行报价</t>
    <rPh sb="0" eb="4">
      <t>pu'tong'chan</t>
    </rPh>
    <phoneticPr fontId="3" type="noConversion"/>
  </si>
  <si>
    <t>元/天</t>
    <rPh sb="0" eb="1">
      <t>tia</t>
    </rPh>
    <phoneticPr fontId="3" type="noConversion"/>
  </si>
  <si>
    <t>活动当天，早上进场，筛查区域</t>
    <rPh sb="0" eb="14">
      <t>ren'gong'f</t>
    </rPh>
    <phoneticPr fontId="3" type="noConversion"/>
  </si>
  <si>
    <t>活动当天，晚上撤场，筛查区域</t>
    <rPh sb="0" eb="11">
      <t>wan'jiawan'jiaye'wada'jia</t>
    </rPh>
    <phoneticPr fontId="3" type="noConversion"/>
  </si>
  <si>
    <t>差旅费</t>
  </si>
  <si>
    <t>出差标准（一线城市400元，二三线城市住宿费300元，市内交通费200元，出差补贴200元）。按照二三线城市住宿标准计算，项目组人员需提前1天到达，平均每个城市执行2个场地活动计算</t>
    <rPh sb="0" eb="73">
      <t>gu'dinch'cha</t>
    </rPh>
    <phoneticPr fontId="3" type="noConversion"/>
  </si>
  <si>
    <t>元/天</t>
    <rPh sb="0" eb="1">
      <t>tia</t>
    </rPh>
    <phoneticPr fontId="2" type="noConversion"/>
  </si>
  <si>
    <t>江浙城市出差高铁/动车等，平均每个城市执行2个场地活动计算</t>
    <rPh sb="0" eb="8">
      <t>x</t>
    </rPh>
    <phoneticPr fontId="3" type="noConversion"/>
  </si>
  <si>
    <t>江浙沪城市转运费追加，平均每个城市执行2个场地活动计算</t>
    <rPh sb="0" eb="27">
      <t>ping'juzhui'ji</t>
    </rPh>
    <phoneticPr fontId="3" type="noConversion"/>
  </si>
  <si>
    <t>元/次</t>
    <rPh sb="0" eb="1">
      <t>tia</t>
    </rPh>
    <phoneticPr fontId="3" type="noConversion"/>
  </si>
  <si>
    <t>地级县交通费</t>
    <rPh sb="0" eb="6">
      <t>di'ji'xiandi'ji'xia</t>
    </rPh>
    <phoneticPr fontId="3" type="noConversion"/>
  </si>
  <si>
    <t>市区招募人员去地级县执行活动，来回交通共2次，地级县数量按照占比50%计算，因此每场收取1次交通费</t>
    <rPh sb="0" eb="14">
      <t>gon</t>
    </rPh>
    <phoneticPr fontId="3" type="noConversion"/>
  </si>
  <si>
    <t>地级县住宿费</t>
    <rPh sb="0" eb="6">
      <t>di'ji'xian</t>
    </rPh>
    <phoneticPr fontId="3" type="noConversion"/>
  </si>
  <si>
    <t>执行人员在地级县住宿，需2个房间，地级县数量按照占比50%计算，因此每场收取1个房间的住宿费</t>
    <rPh sb="0" eb="46">
      <t>za</t>
    </rPh>
    <phoneticPr fontId="3" type="noConversion"/>
  </si>
  <si>
    <t>仓储费</t>
    <rPh sb="0" eb="2">
      <t>cang'chu'fe</t>
    </rPh>
    <phoneticPr fontId="3" type="noConversion"/>
  </si>
  <si>
    <t>根据实际情况追加仓储费</t>
    <rPh sb="0" eb="2">
      <t>huo'don</t>
    </rPh>
    <phoneticPr fontId="3" type="noConversion"/>
  </si>
  <si>
    <t>活动杂费</t>
    <rPh sb="0" eb="2">
      <t>huo'don</t>
    </rPh>
    <phoneticPr fontId="3" type="noConversion"/>
  </si>
  <si>
    <t>包含门型展架更换等</t>
    <rPh sb="0" eb="9">
      <t>bao'hazhi'in</t>
    </rPh>
    <phoneticPr fontId="3" type="noConversion"/>
  </si>
  <si>
    <t>说明：</t>
  </si>
  <si>
    <t>1、人员数量发生变化或执行场次、工作时间调整则相应调整报价金额。</t>
  </si>
  <si>
    <t>上  海  优  叻 报  价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</si>
  <si>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</si>
  <si>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</si>
  <si>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</si>
  <si>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报价时间：活动1天</t>
    <phoneticPr fontId="3" type="noConversion"/>
  </si>
  <si>
    <t>项目组管理费用</t>
    <phoneticPr fontId="3" type="noConversion"/>
  </si>
  <si>
    <t>项目组管理费</t>
    <phoneticPr fontId="3" type="noConversion"/>
  </si>
  <si>
    <t>前期准备（每个场地准备2天）</t>
    <phoneticPr fontId="3" type="noConversion"/>
  </si>
  <si>
    <t>元/天</t>
    <phoneticPr fontId="3" type="noConversion"/>
  </si>
  <si>
    <t>现场执行（按出差日期计算，每场2天）</t>
    <phoneticPr fontId="3" type="noConversion"/>
  </si>
  <si>
    <t>城市督导费用</t>
    <phoneticPr fontId="3" type="noConversion"/>
  </si>
  <si>
    <t>城市督导费</t>
    <phoneticPr fontId="3" type="noConversion"/>
  </si>
  <si>
    <t>前期准备（人员招募培训，消耗性物料制作、采购，计2天）</t>
    <phoneticPr fontId="3" type="noConversion"/>
  </si>
  <si>
    <t>勘场+搭建，1天</t>
    <phoneticPr fontId="3" type="noConversion"/>
  </si>
  <si>
    <t>现场执行，1天</t>
    <phoneticPr fontId="3" type="noConversion"/>
  </si>
  <si>
    <t>交通通讯等杂费（勘场+搭建1天，现场执行1天）</t>
    <phoneticPr fontId="3" type="noConversion"/>
  </si>
  <si>
    <t>执行人员费用</t>
    <phoneticPr fontId="3" type="noConversion"/>
  </si>
  <si>
    <t>引导员</t>
    <phoneticPr fontId="3" type="noConversion"/>
  </si>
  <si>
    <t>2名引导员（接待区1人，费证清＋人偶1人）</t>
    <phoneticPr fontId="3" type="noConversion"/>
  </si>
  <si>
    <t>康康舞教练</t>
    <phoneticPr fontId="3" type="noConversion"/>
  </si>
  <si>
    <t>现场教跳肺扬操，需提前学习肺扬操，含服装。一天跳5次，一次跳2遍（演示＋教学）</t>
    <phoneticPr fontId="3" type="noConversion"/>
  </si>
  <si>
    <t>物料搭建运输费</t>
    <phoneticPr fontId="3" type="noConversion"/>
  </si>
  <si>
    <t>物料搭建费</t>
    <phoneticPr fontId="3" type="noConversion"/>
  </si>
  <si>
    <t>活动当天，早上进场 ，2辆小型运输车辆（1号车：帐篷、桌椅    2号车：10个活动展板等其他物料 ）</t>
    <phoneticPr fontId="3" type="noConversion"/>
  </si>
  <si>
    <t>元/次</t>
    <phoneticPr fontId="3" type="noConversion"/>
  </si>
  <si>
    <t>活动当天，晚上撤场，2辆小型运输车辆（1号车：帐篷、桌椅    2号车：10个活动展板等其他物料 ）</t>
    <phoneticPr fontId="3" type="noConversion"/>
  </si>
  <si>
    <t>消耗性物料采购费</t>
    <phoneticPr fontId="3" type="noConversion"/>
  </si>
  <si>
    <t>海报</t>
    <phoneticPr fontId="3" type="noConversion"/>
  </si>
  <si>
    <t>90*60CM。前期预热，3种海报，每种2张，共6张</t>
    <phoneticPr fontId="3" type="noConversion"/>
  </si>
  <si>
    <t>元/张</t>
    <phoneticPr fontId="3" type="noConversion"/>
  </si>
  <si>
    <t>宣传单页</t>
    <phoneticPr fontId="3" type="noConversion"/>
  </si>
  <si>
    <t>A4彩印，每天200份</t>
    <phoneticPr fontId="3" type="noConversion"/>
  </si>
  <si>
    <t>数字贴纸</t>
    <phoneticPr fontId="3" type="noConversion"/>
  </si>
  <si>
    <t>商标贴，5*5CM，100个/张，每天2张，筛查排号使用</t>
    <phoneticPr fontId="3" type="noConversion"/>
  </si>
  <si>
    <t>农夫山泉矿泉水550ML*12，整箱，每天1箱</t>
    <phoneticPr fontId="3" type="noConversion"/>
  </si>
  <si>
    <t>元/箱</t>
    <phoneticPr fontId="3" type="noConversion"/>
  </si>
  <si>
    <t>打印纸</t>
    <phoneticPr fontId="3" type="noConversion"/>
  </si>
  <si>
    <t>A4，一包500张，每天使用2包</t>
    <phoneticPr fontId="3" type="noConversion"/>
  </si>
  <si>
    <t>元/包</t>
    <phoneticPr fontId="3" type="noConversion"/>
  </si>
  <si>
    <t>硒鼓</t>
    <phoneticPr fontId="2" type="noConversion"/>
  </si>
  <si>
    <t>惠普打印机硒鼓18A，每天1个</t>
    <phoneticPr fontId="2" type="noConversion"/>
  </si>
  <si>
    <t>元/个</t>
    <phoneticPr fontId="2" type="noConversion"/>
  </si>
  <si>
    <t>其他费用</t>
    <phoneticPr fontId="3" type="noConversion"/>
  </si>
  <si>
    <t>元/次</t>
    <phoneticPr fontId="3" type="noConversion"/>
  </si>
  <si>
    <t>城市转运费</t>
    <phoneticPr fontId="3" type="noConversion"/>
  </si>
  <si>
    <t>元/次</t>
    <phoneticPr fontId="3" type="noConversion"/>
  </si>
  <si>
    <t>元/天</t>
    <phoneticPr fontId="3" type="noConversion"/>
  </si>
  <si>
    <t>赠</t>
    <phoneticPr fontId="3" type="noConversion"/>
  </si>
  <si>
    <t>10%服务费</t>
    <phoneticPr fontId="3" type="noConversion"/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</si>
  <si>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</si>
  <si>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</si>
  <si>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  <phoneticPr fontId="3" type="noConversion"/>
  </si>
  <si>
    <t>上  海  优  叻 报  价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</si>
  <si>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</si>
  <si>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</si>
  <si>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</si>
  <si>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报价时间：连续活动2天</t>
    <phoneticPr fontId="3" type="noConversion"/>
  </si>
  <si>
    <t>项目组管理费用</t>
    <phoneticPr fontId="3" type="noConversion"/>
  </si>
  <si>
    <t>项目组管理费</t>
    <phoneticPr fontId="3" type="noConversion"/>
  </si>
  <si>
    <t>前期准备（每个场地准备2天）</t>
    <phoneticPr fontId="3" type="noConversion"/>
  </si>
  <si>
    <t>元/天</t>
    <phoneticPr fontId="3" type="noConversion"/>
  </si>
  <si>
    <t>现场执行（按出差日期计算，每场3天）</t>
    <phoneticPr fontId="3" type="noConversion"/>
  </si>
  <si>
    <t>城市督导费用</t>
    <phoneticPr fontId="3" type="noConversion"/>
  </si>
  <si>
    <t>城市督导费</t>
    <phoneticPr fontId="3" type="noConversion"/>
  </si>
  <si>
    <t>前期准备（人员招募培训，消耗性物料制作、采购，计2天）</t>
    <phoneticPr fontId="3" type="noConversion"/>
  </si>
  <si>
    <t>勘场+搭建，1天</t>
    <phoneticPr fontId="3" type="noConversion"/>
  </si>
  <si>
    <t>现场执行，2天</t>
    <phoneticPr fontId="3" type="noConversion"/>
  </si>
  <si>
    <t>交通通讯等杂费（勘场+搭建1天，现场执行2天）</t>
    <phoneticPr fontId="3" type="noConversion"/>
  </si>
  <si>
    <t>执行人员费用</t>
    <phoneticPr fontId="3" type="noConversion"/>
  </si>
  <si>
    <t>引导员</t>
    <phoneticPr fontId="3" type="noConversion"/>
  </si>
  <si>
    <t>2名引导员（接待区1人，费证清＋人偶1人）</t>
    <phoneticPr fontId="3" type="noConversion"/>
  </si>
  <si>
    <t>康康舞教练</t>
    <phoneticPr fontId="3" type="noConversion"/>
  </si>
  <si>
    <t>现场教跳肺扬操，需提前学习肺扬操，含服装。一天跳5次，一次跳2遍（演示＋教学）</t>
    <phoneticPr fontId="3" type="noConversion"/>
  </si>
  <si>
    <t>物料搭建运输费</t>
    <phoneticPr fontId="3" type="noConversion"/>
  </si>
  <si>
    <t>物料搭建费</t>
    <phoneticPr fontId="3" type="noConversion"/>
  </si>
  <si>
    <t>活动第1天，早上进场，筛查区域，晚上撤场，将物料搬运至储存地点</t>
    <rPh sb="0" eb="18">
      <t>ren'gong'f</t>
    </rPh>
    <phoneticPr fontId="3" type="noConversion"/>
  </si>
  <si>
    <t>活动第2天，早上将物料从储存点搬运至活动现场，筛查区域，晚上撤场</t>
    <rPh sb="0" eb="18">
      <t>ren'gong'f</t>
    </rPh>
    <phoneticPr fontId="3" type="noConversion"/>
  </si>
  <si>
    <t>活动结束，晚上撤场，2辆小型运输车辆（1号车：帐篷、桌椅    2号车：10个活动展板等其他物料 ）</t>
    <phoneticPr fontId="3" type="noConversion"/>
  </si>
  <si>
    <t>宣传单页</t>
    <phoneticPr fontId="3" type="noConversion"/>
  </si>
  <si>
    <t>A4彩印，每天200份</t>
    <phoneticPr fontId="3" type="noConversion"/>
  </si>
  <si>
    <t>元/张</t>
    <phoneticPr fontId="3" type="noConversion"/>
  </si>
  <si>
    <t>数字贴纸</t>
    <phoneticPr fontId="3" type="noConversion"/>
  </si>
  <si>
    <t>商标贴，5*5CM，100个/张，每天2张，筛查排号使用</t>
    <phoneticPr fontId="3" type="noConversion"/>
  </si>
  <si>
    <t>农夫山泉矿泉水550ML*12，整箱，每天1箱</t>
    <phoneticPr fontId="3" type="noConversion"/>
  </si>
  <si>
    <t>元/箱</t>
    <phoneticPr fontId="3" type="noConversion"/>
  </si>
  <si>
    <t>打印纸</t>
    <phoneticPr fontId="3" type="noConversion"/>
  </si>
  <si>
    <t>A4，一包500张，每天使用2包</t>
    <phoneticPr fontId="3" type="noConversion"/>
  </si>
  <si>
    <t>元/包</t>
    <phoneticPr fontId="3" type="noConversion"/>
  </si>
  <si>
    <t>硒鼓</t>
    <phoneticPr fontId="2" type="noConversion"/>
  </si>
  <si>
    <t>惠普打印机硒鼓18A，每天1个</t>
    <phoneticPr fontId="2" type="noConversion"/>
  </si>
  <si>
    <t>元/个</t>
    <phoneticPr fontId="2" type="noConversion"/>
  </si>
  <si>
    <t>其他费用</t>
    <phoneticPr fontId="3" type="noConversion"/>
  </si>
  <si>
    <t>赠</t>
    <phoneticPr fontId="3" type="noConversion"/>
  </si>
  <si>
    <t>10%服务费</t>
    <phoneticPr fontId="3" type="noConversion"/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</si>
  <si>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</si>
  <si>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</si>
  <si>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  <phoneticPr fontId="3" type="noConversion"/>
  </si>
  <si>
    <t>追 加 费 用 明 细 表</t>
    <phoneticPr fontId="3" type="noConversion"/>
  </si>
  <si>
    <t>场地</t>
    <phoneticPr fontId="3" type="noConversion"/>
  </si>
  <si>
    <t>追加费用</t>
    <phoneticPr fontId="3" type="noConversion"/>
  </si>
  <si>
    <t>户外音响</t>
    <phoneticPr fontId="3" type="noConversion"/>
  </si>
  <si>
    <t>音响设备（2个15寸户外音响+2个话筒+1个基础调音台等其他配件）</t>
    <phoneticPr fontId="3" type="noConversion"/>
  </si>
  <si>
    <t>元/套</t>
    <phoneticPr fontId="3" type="noConversion"/>
  </si>
  <si>
    <t>音响存放箱</t>
    <phoneticPr fontId="3" type="noConversion"/>
  </si>
  <si>
    <t>推荐采购航空箱，50*50*75cm</t>
    <phoneticPr fontId="3" type="noConversion"/>
  </si>
  <si>
    <t>元/个</t>
    <phoneticPr fontId="3" type="noConversion"/>
  </si>
  <si>
    <t>整理箱</t>
    <phoneticPr fontId="3" type="noConversion"/>
  </si>
  <si>
    <t>存放调音台等音响设备小配件等</t>
    <phoneticPr fontId="3" type="noConversion"/>
  </si>
  <si>
    <t>徐州市肿瘤医院</t>
    <phoneticPr fontId="3" type="noConversion"/>
  </si>
  <si>
    <t>宣传单页</t>
    <phoneticPr fontId="3" type="noConversion"/>
  </si>
  <si>
    <t>A4彩印，实际安排制作400张，（单场报价中已含200张）</t>
    <phoneticPr fontId="3" type="noConversion"/>
  </si>
  <si>
    <t>元/张</t>
    <phoneticPr fontId="3" type="noConversion"/>
  </si>
  <si>
    <t>A3铜版纸＋高清画面，接待区2，报告领取区1，患教&amp;义诊区1，费证清1</t>
    <phoneticPr fontId="3" type="noConversion"/>
  </si>
  <si>
    <t>红地毯</t>
    <phoneticPr fontId="3" type="noConversion"/>
  </si>
  <si>
    <t>桶装水，每天1桶</t>
    <phoneticPr fontId="3" type="noConversion"/>
  </si>
  <si>
    <t>元/桶</t>
    <phoneticPr fontId="3" type="noConversion"/>
  </si>
  <si>
    <t>路由器</t>
    <phoneticPr fontId="2" type="noConversion"/>
  </si>
  <si>
    <t>华为4G路由 ，移动300G，客户要求购买</t>
    <phoneticPr fontId="2" type="noConversion"/>
  </si>
  <si>
    <t>元/个</t>
    <phoneticPr fontId="3" type="noConversion"/>
  </si>
  <si>
    <t>专家劳务费，税后3000元＋个税550元＝3550元</t>
    <phoneticPr fontId="3" type="noConversion"/>
  </si>
  <si>
    <t>元/人</t>
    <phoneticPr fontId="3" type="noConversion"/>
  </si>
  <si>
    <t>专家劳务费，税后2000元＋个税300元＝2300元</t>
    <phoneticPr fontId="3" type="noConversion"/>
  </si>
  <si>
    <t>专家劳务费，税后3000元＋个税550元＝3550元</t>
  </si>
  <si>
    <t>引导员</t>
    <phoneticPr fontId="2" type="noConversion"/>
  </si>
  <si>
    <t>实际安排人员为3女＋1男共4人，（单场报价中已含2人）</t>
    <phoneticPr fontId="2" type="noConversion"/>
  </si>
  <si>
    <t>元/人</t>
    <phoneticPr fontId="2" type="noConversion"/>
  </si>
  <si>
    <t>朱庄社区卫生服务中心</t>
    <phoneticPr fontId="3" type="noConversion"/>
  </si>
  <si>
    <t>宣传单页</t>
    <phoneticPr fontId="3" type="noConversion"/>
  </si>
  <si>
    <t>A4彩印，实际安排制作400张，（单场报价中已含200张）</t>
    <phoneticPr fontId="3" type="noConversion"/>
  </si>
  <si>
    <t>元/张</t>
    <phoneticPr fontId="3" type="noConversion"/>
  </si>
  <si>
    <t>宣传三折页</t>
    <phoneticPr fontId="3" type="noConversion"/>
  </si>
  <si>
    <t>A4，每天50份</t>
    <phoneticPr fontId="3" type="noConversion"/>
  </si>
  <si>
    <t>红地毯</t>
    <phoneticPr fontId="3" type="noConversion"/>
  </si>
  <si>
    <t>红色地毯，筛查车区域使用，一个场地使用1块，24平</t>
    <phoneticPr fontId="3" type="noConversion"/>
  </si>
  <si>
    <t>桶装水</t>
    <phoneticPr fontId="3" type="noConversion"/>
  </si>
  <si>
    <t>桶装水，每天1桶</t>
    <phoneticPr fontId="3" type="noConversion"/>
  </si>
  <si>
    <t>元/桶</t>
    <phoneticPr fontId="3" type="noConversion"/>
  </si>
  <si>
    <t>A4，朱庄社区的单页，AZ负责人之前提供的医院名字有误，应该是琵琶社区，要求重新印300份给到医院</t>
    <phoneticPr fontId="3" type="noConversion"/>
  </si>
  <si>
    <t>丰财社区卫生服务中心</t>
    <phoneticPr fontId="3" type="noConversion"/>
  </si>
  <si>
    <t>元/桶</t>
  </si>
  <si>
    <t>浙江省肿瘤医院</t>
    <phoneticPr fontId="3" type="noConversion"/>
  </si>
  <si>
    <t>物料搭建费</t>
    <phoneticPr fontId="3" type="noConversion"/>
  </si>
  <si>
    <t>物料运输费</t>
    <phoneticPr fontId="3" type="noConversion"/>
  </si>
  <si>
    <t>18日晚进场，19日晚撤场，3号大车：AV设备+舞台+背景桁架</t>
    <phoneticPr fontId="3" type="noConversion"/>
  </si>
  <si>
    <t>元/次</t>
    <phoneticPr fontId="3" type="noConversion"/>
  </si>
  <si>
    <t>数字控台租赁</t>
    <phoneticPr fontId="3" type="noConversion"/>
  </si>
  <si>
    <t>元/台</t>
    <phoneticPr fontId="3" type="noConversion"/>
  </si>
  <si>
    <t>单15音响租赁</t>
    <phoneticPr fontId="3" type="noConversion"/>
  </si>
  <si>
    <t>话筒</t>
    <phoneticPr fontId="3" type="noConversion"/>
  </si>
  <si>
    <t>高频无线手持话筒租赁</t>
    <phoneticPr fontId="3" type="noConversion"/>
  </si>
  <si>
    <t>舞台租赁，含红地毯。10M*3M</t>
    <phoneticPr fontId="3" type="noConversion"/>
  </si>
  <si>
    <t>开幕卷轴租赁，高80CM，长2.4M，可供5-6人使用</t>
    <phoneticPr fontId="3" type="noConversion"/>
  </si>
  <si>
    <t>元/平</t>
    <phoneticPr fontId="2" type="noConversion"/>
  </si>
  <si>
    <t>门型展架</t>
    <phoneticPr fontId="3" type="noConversion"/>
  </si>
  <si>
    <t>0.8M*1.8M，高清画面，筛查流程1，肺扬之家1，绕口令1，肺小结节科普1，费证清1，患教1，AI技术1，日程展架1</t>
    <phoneticPr fontId="3" type="noConversion"/>
  </si>
  <si>
    <t>分步展架</t>
    <phoneticPr fontId="3" type="noConversion"/>
  </si>
  <si>
    <t>KT板＋铁架，高清写真，包边，5个分步流程+1个筛查须知</t>
    <phoneticPr fontId="3" type="noConversion"/>
  </si>
  <si>
    <t>画报桶</t>
    <phoneticPr fontId="3" type="noConversion"/>
  </si>
  <si>
    <t>用以保护8个门型展架画面，避免有折痕出现损坏</t>
    <phoneticPr fontId="3" type="noConversion"/>
  </si>
  <si>
    <t>中转袋</t>
    <phoneticPr fontId="3" type="noConversion"/>
  </si>
  <si>
    <t>100*100*120cm，用以存放收纳人偶服</t>
    <phoneticPr fontId="3" type="noConversion"/>
  </si>
  <si>
    <t>电视机存放箱</t>
    <phoneticPr fontId="3" type="noConversion"/>
  </si>
  <si>
    <t>推荐采购航空箱，135*87*70cm，可装2个电视机</t>
    <phoneticPr fontId="3" type="noConversion"/>
  </si>
  <si>
    <t>整理箱</t>
    <phoneticPr fontId="3" type="noConversion"/>
  </si>
  <si>
    <t>用以存放工作服，回收的知情同意书，剪彩仪式绣球、剪彩剪刀等活动现场物料</t>
    <phoneticPr fontId="3" type="noConversion"/>
  </si>
  <si>
    <t>台卡</t>
    <phoneticPr fontId="3" type="noConversion"/>
  </si>
  <si>
    <t>A3铜版纸＋高清画面，接待区2，患教&amp;义诊区2</t>
    <phoneticPr fontId="3" type="noConversion"/>
  </si>
  <si>
    <t>元/张</t>
    <phoneticPr fontId="3" type="noConversion"/>
  </si>
  <si>
    <t>农夫山泉矿泉水550ML*28，整箱，AZ负责人要求提供200瓶矿泉水（单场报价中已含12瓶）</t>
    <phoneticPr fontId="3" type="noConversion"/>
  </si>
  <si>
    <t>元/箱</t>
    <phoneticPr fontId="3" type="noConversion"/>
  </si>
  <si>
    <t>垃圾袋</t>
    <phoneticPr fontId="3" type="noConversion"/>
  </si>
  <si>
    <t>垃圾桶使用</t>
    <phoneticPr fontId="3" type="noConversion"/>
  </si>
  <si>
    <t>元/卷</t>
    <phoneticPr fontId="3" type="noConversion"/>
  </si>
  <si>
    <t>鲜花</t>
    <phoneticPr fontId="3" type="noConversion"/>
  </si>
  <si>
    <t>演讲台鲜花装饰</t>
    <phoneticPr fontId="3" type="noConversion"/>
  </si>
  <si>
    <t>一次性雨衣</t>
    <phoneticPr fontId="3" type="noConversion"/>
  </si>
  <si>
    <t>19日杭州天气预报有雨，AZ负责人要求准备50套雨衣备用</t>
    <phoneticPr fontId="3" type="noConversion"/>
  </si>
  <si>
    <t>康康人偶服清洗</t>
    <phoneticPr fontId="3" type="noConversion"/>
  </si>
  <si>
    <t>康康人偶服+人偶头套清洗费用</t>
    <phoneticPr fontId="3" type="noConversion"/>
  </si>
  <si>
    <t>元/套</t>
    <phoneticPr fontId="3" type="noConversion"/>
  </si>
  <si>
    <t>工作服清洗</t>
    <phoneticPr fontId="3" type="noConversion"/>
  </si>
  <si>
    <t>引导员工作服清洗费用</t>
    <phoneticPr fontId="3" type="noConversion"/>
  </si>
  <si>
    <t>元/件</t>
    <phoneticPr fontId="3" type="noConversion"/>
  </si>
  <si>
    <t>因制作有误，扣除单页制作费用</t>
    <phoneticPr fontId="3" type="noConversion"/>
  </si>
  <si>
    <t>台州恩泽医院</t>
    <phoneticPr fontId="3" type="noConversion"/>
  </si>
  <si>
    <t>调音师</t>
    <phoneticPr fontId="3" type="noConversion"/>
  </si>
  <si>
    <t>12月21日中午，蓬街社区进场，2辆小型运输车辆（1号车：帐篷、桌椅    2号车：10个活动展板等其他物料）</t>
    <phoneticPr fontId="3" type="noConversion"/>
  </si>
  <si>
    <t>12月20日晚进场 ，21日中午撤场，1辆小型运输车辆：AV设备+背景桁架</t>
    <phoneticPr fontId="3" type="noConversion"/>
  </si>
  <si>
    <t>元/台</t>
    <phoneticPr fontId="3" type="noConversion"/>
  </si>
  <si>
    <t>元/个</t>
    <phoneticPr fontId="3" type="noConversion"/>
  </si>
  <si>
    <t>话筒</t>
    <phoneticPr fontId="3" type="noConversion"/>
  </si>
  <si>
    <t>开幕卷轴租赁，高80CM，长2.4M，可供5-6人使用</t>
    <phoneticPr fontId="3" type="noConversion"/>
  </si>
  <si>
    <t>红地毯</t>
    <phoneticPr fontId="3" type="noConversion"/>
  </si>
  <si>
    <t>红色地毯，舞台区域使用，3*7M</t>
    <phoneticPr fontId="3" type="noConversion"/>
  </si>
  <si>
    <t>元/平</t>
    <phoneticPr fontId="3" type="noConversion"/>
  </si>
  <si>
    <t>元/平</t>
    <phoneticPr fontId="2" type="noConversion"/>
  </si>
  <si>
    <t>台州市蓬街镇社区医院</t>
    <phoneticPr fontId="2" type="noConversion"/>
  </si>
  <si>
    <t>红色地毯，筛查车区域使用，3*7M</t>
    <phoneticPr fontId="3" type="noConversion"/>
  </si>
  <si>
    <t>温州市平阳县人民医院</t>
    <phoneticPr fontId="3" type="noConversion"/>
  </si>
  <si>
    <t>制作11个专家台卡，A4彩打</t>
    <phoneticPr fontId="3" type="noConversion"/>
  </si>
  <si>
    <t>台州市椒江区章安街道卫生服务中心</t>
  </si>
  <si>
    <t>调音师</t>
    <phoneticPr fontId="3" type="noConversion"/>
  </si>
  <si>
    <t>5日，负责现场音响调试，主持人麦克风调试</t>
    <rPh sb="0" eb="20">
      <t>wa</t>
    </rPh>
    <phoneticPr fontId="3" type="noConversion"/>
  </si>
  <si>
    <t>元/台</t>
    <phoneticPr fontId="3" type="noConversion"/>
  </si>
  <si>
    <t>元/个</t>
    <phoneticPr fontId="3" type="noConversion"/>
  </si>
  <si>
    <t>话筒</t>
    <phoneticPr fontId="3" type="noConversion"/>
  </si>
  <si>
    <t>舞台租赁，含红地毯。7M*3M</t>
    <phoneticPr fontId="3" type="noConversion"/>
  </si>
  <si>
    <t>物料搭建费</t>
    <phoneticPr fontId="3" type="noConversion"/>
  </si>
  <si>
    <t>4日晚进场，5日晚撤场，舞台</t>
    <rPh sb="0" eb="14">
      <t>ren'gong'f</t>
    </rPh>
    <phoneticPr fontId="3" type="noConversion"/>
  </si>
  <si>
    <t>4日晚进场，5日晚撤场，1辆小型运输车辆：AV设备+舞台</t>
    <phoneticPr fontId="3" type="noConversion"/>
  </si>
  <si>
    <t>启动球</t>
  </si>
  <si>
    <t>仪式启动球租赁，高1.2M，直径40CM，可供5-6人使用</t>
  </si>
  <si>
    <t>元/个</t>
    <phoneticPr fontId="2" type="noConversion"/>
  </si>
  <si>
    <t>上海苏宁宝丽嘉酒店</t>
    <phoneticPr fontId="3" type="noConversion"/>
  </si>
  <si>
    <t>项目组人员</t>
    <phoneticPr fontId="3" type="noConversion"/>
  </si>
  <si>
    <t>现场执行1天</t>
    <phoneticPr fontId="3" type="noConversion"/>
  </si>
  <si>
    <t>元/天</t>
    <phoneticPr fontId="3" type="noConversion"/>
  </si>
  <si>
    <t>康康人偶</t>
    <phoneticPr fontId="3" type="noConversion"/>
  </si>
  <si>
    <t>兼职人员1天</t>
    <phoneticPr fontId="3" type="noConversion"/>
  </si>
  <si>
    <t>专家台卡</t>
    <phoneticPr fontId="3" type="noConversion"/>
  </si>
  <si>
    <t>制作6个专家台卡，A4彩打</t>
    <phoneticPr fontId="3" type="noConversion"/>
  </si>
  <si>
    <t>龙泉市人民医院</t>
    <phoneticPr fontId="3" type="noConversion"/>
  </si>
  <si>
    <t>移动硬盘</t>
    <phoneticPr fontId="3" type="noConversion"/>
  </si>
  <si>
    <t>1TB存储，用以储存筛查影像数据</t>
    <phoneticPr fontId="3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</si>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</sst>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  <numFmt numFmtId="183" formatCode="#,##0_);[Red]\(#,##0\)"/>
    <numFmt numFmtId="184" formatCode="yyyy&quot;年&quot;m&quot;月&quot;d&quot;日&quot;;@"/>
    <numFmt numFmtId="185" formatCode="0;[Red]0"/>
    <numFmt numFmtId="186" formatCode="0.0_);[Red]\(0.0\)"/>
  </numFmts>
  <fonts count="15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0"/>
      <name val="Arial"/>
      <family val="2"/>
    </font>
    <font>
      <sz val="10"/>
      <name val="Geneva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3" fillId="0" borderId="0"/>
  </cellStyleXfs>
  <cellXfs count="385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177" fontId="4" fillId="2" borderId="8" xfId="1" applyNumberFormat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8" xfId="1" applyNumberFormat="1" applyFont="1" applyFill="1" applyBorder="1" applyAlignment="1">
      <alignment horizontal="right" vertical="center"/>
    </xf>
    <xf numFmtId="177" fontId="4" fillId="2" borderId="12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177" fontId="4" fillId="2" borderId="14" xfId="1" applyNumberFormat="1" applyFont="1" applyFill="1" applyBorder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177" fontId="4" fillId="2" borderId="14" xfId="1" applyNumberFormat="1" applyFont="1" applyFill="1" applyBorder="1" applyAlignment="1">
      <alignment horizontal="right" vertical="center"/>
    </xf>
    <xf numFmtId="177" fontId="4" fillId="2" borderId="18" xfId="1" applyNumberFormat="1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80" fontId="10" fillId="0" borderId="28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9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181" fontId="7" fillId="2" borderId="32" xfId="1" applyNumberFormat="1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32" xfId="1" applyNumberFormat="1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/>
    </xf>
    <xf numFmtId="177" fontId="4" fillId="2" borderId="21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181" fontId="4" fillId="2" borderId="20" xfId="1" applyNumberFormat="1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181" fontId="4" fillId="2" borderId="37" xfId="0" applyNumberFormat="1" applyFont="1" applyFill="1" applyBorder="1" applyAlignment="1">
      <alignment vertical="center"/>
    </xf>
    <xf numFmtId="181" fontId="7" fillId="2" borderId="31" xfId="1" applyNumberFormat="1" applyFont="1" applyFill="1" applyBorder="1" applyAlignment="1">
      <alignment horizontal="left" vertical="center"/>
    </xf>
    <xf numFmtId="181" fontId="4" fillId="2" borderId="31" xfId="1" applyNumberFormat="1" applyFont="1" applyFill="1" applyBorder="1" applyAlignment="1">
      <alignment horizontal="left" vertical="center"/>
    </xf>
    <xf numFmtId="181" fontId="4" fillId="2" borderId="22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82" fontId="4" fillId="3" borderId="14" xfId="1" applyNumberFormat="1" applyFont="1" applyFill="1" applyBorder="1" applyAlignment="1">
      <alignment horizontal="center" vertical="center"/>
    </xf>
    <xf numFmtId="182" fontId="4" fillId="3" borderId="48" xfId="1" applyNumberFormat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center" vertical="center"/>
    </xf>
    <xf numFmtId="0" fontId="4" fillId="3" borderId="48" xfId="1" applyFont="1" applyFill="1" applyBorder="1" applyAlignment="1">
      <alignment horizontal="left" vertical="center"/>
    </xf>
    <xf numFmtId="177" fontId="4" fillId="3" borderId="48" xfId="1" applyNumberFormat="1" applyFont="1" applyFill="1" applyBorder="1" applyAlignment="1">
      <alignment vertical="center"/>
    </xf>
    <xf numFmtId="177" fontId="4" fillId="3" borderId="48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60" xfId="1" applyFont="1" applyFill="1" applyBorder="1" applyAlignment="1">
      <alignment horizontal="left" vertical="center"/>
    </xf>
    <xf numFmtId="177" fontId="4" fillId="3" borderId="60" xfId="1" applyNumberFormat="1" applyFont="1" applyFill="1" applyBorder="1" applyAlignment="1">
      <alignment vertical="center"/>
    </xf>
    <xf numFmtId="0" fontId="4" fillId="3" borderId="60" xfId="1" applyFont="1" applyFill="1" applyBorder="1" applyAlignment="1">
      <alignment horizontal="center" vertical="center"/>
    </xf>
    <xf numFmtId="177" fontId="4" fillId="3" borderId="60" xfId="1" applyNumberFormat="1" applyFont="1" applyFill="1" applyBorder="1" applyAlignment="1">
      <alignment horizontal="right" vertical="center"/>
    </xf>
    <xf numFmtId="177" fontId="4" fillId="3" borderId="64" xfId="1" applyNumberFormat="1" applyFont="1" applyFill="1" applyBorder="1" applyAlignment="1">
      <alignment horizontal="right" vertical="center"/>
    </xf>
    <xf numFmtId="177" fontId="4" fillId="3" borderId="60" xfId="1" applyNumberFormat="1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0" fontId="11" fillId="3" borderId="46" xfId="0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horizontal="center" vertical="center"/>
    </xf>
    <xf numFmtId="182" fontId="4" fillId="3" borderId="38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left" vertical="center"/>
    </xf>
    <xf numFmtId="177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center" vertical="center"/>
    </xf>
    <xf numFmtId="185" fontId="4" fillId="3" borderId="64" xfId="1" applyNumberFormat="1" applyFont="1" applyFill="1" applyBorder="1" applyAlignment="1">
      <alignment vertical="center"/>
    </xf>
    <xf numFmtId="185" fontId="4" fillId="3" borderId="38" xfId="1" applyNumberFormat="1" applyFont="1" applyFill="1" applyBorder="1" applyAlignment="1">
      <alignment vertical="center"/>
    </xf>
    <xf numFmtId="177" fontId="4" fillId="3" borderId="38" xfId="1" applyNumberFormat="1" applyFont="1" applyFill="1" applyBorder="1" applyAlignment="1">
      <alignment horizontal="right" vertical="center"/>
    </xf>
    <xf numFmtId="0" fontId="4" fillId="3" borderId="54" xfId="1" applyFont="1" applyFill="1" applyBorder="1" applyAlignment="1">
      <alignment horizontal="left" vertical="center"/>
    </xf>
    <xf numFmtId="177" fontId="4" fillId="3" borderId="54" xfId="1" applyNumberFormat="1" applyFont="1" applyFill="1" applyBorder="1" applyAlignment="1">
      <alignment vertical="center"/>
    </xf>
    <xf numFmtId="177" fontId="4" fillId="3" borderId="54" xfId="1" applyNumberFormat="1" applyFont="1" applyFill="1" applyBorder="1" applyAlignment="1">
      <alignment horizontal="right" vertical="center"/>
    </xf>
    <xf numFmtId="182" fontId="4" fillId="3" borderId="70" xfId="1" applyNumberFormat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center" vertical="center"/>
    </xf>
    <xf numFmtId="0" fontId="4" fillId="3" borderId="70" xfId="1" applyFont="1" applyFill="1" applyBorder="1" applyAlignment="1">
      <alignment horizontal="left" vertical="center"/>
    </xf>
    <xf numFmtId="177" fontId="4" fillId="3" borderId="70" xfId="1" applyNumberFormat="1" applyFont="1" applyFill="1" applyBorder="1" applyAlignment="1">
      <alignment vertical="center"/>
    </xf>
    <xf numFmtId="177" fontId="4" fillId="3" borderId="70" xfId="1" applyNumberFormat="1" applyFont="1" applyFill="1" applyBorder="1" applyAlignment="1">
      <alignment horizontal="right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4" fillId="3" borderId="64" xfId="1" applyFont="1" applyFill="1" applyBorder="1" applyAlignment="1">
      <alignment horizontal="left" vertical="center"/>
    </xf>
    <xf numFmtId="177" fontId="4" fillId="3" borderId="64" xfId="1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3" borderId="76" xfId="0" applyFont="1" applyFill="1" applyBorder="1" applyAlignment="1">
      <alignment vertical="center"/>
    </xf>
    <xf numFmtId="0" fontId="8" fillId="3" borderId="78" xfId="0" applyFont="1" applyFill="1" applyBorder="1" applyAlignment="1">
      <alignment horizontal="center" vertical="center"/>
    </xf>
    <xf numFmtId="0" fontId="8" fillId="3" borderId="78" xfId="0" applyFont="1" applyFill="1" applyBorder="1" applyAlignment="1">
      <alignment vertical="center"/>
    </xf>
    <xf numFmtId="0" fontId="8" fillId="3" borderId="79" xfId="0" applyFont="1" applyFill="1" applyBorder="1" applyAlignment="1">
      <alignment vertical="center"/>
    </xf>
    <xf numFmtId="0" fontId="8" fillId="3" borderId="40" xfId="0" applyFont="1" applyFill="1" applyBorder="1" applyAlignment="1">
      <alignment vertical="center"/>
    </xf>
    <xf numFmtId="0" fontId="8" fillId="3" borderId="40" xfId="0" applyFont="1" applyFill="1" applyBorder="1" applyAlignment="1">
      <alignment horizontal="center" vertical="center"/>
    </xf>
    <xf numFmtId="58" fontId="11" fillId="3" borderId="67" xfId="0" applyNumberFormat="1" applyFont="1" applyFill="1" applyBorder="1" applyAlignment="1">
      <alignment horizontal="left" vertical="center"/>
    </xf>
    <xf numFmtId="177" fontId="11" fillId="3" borderId="38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vertical="center"/>
    </xf>
    <xf numFmtId="0" fontId="11" fillId="3" borderId="38" xfId="0" applyFont="1" applyFill="1" applyBorder="1" applyAlignment="1">
      <alignment horizontal="center" vertical="center"/>
    </xf>
    <xf numFmtId="58" fontId="11" fillId="3" borderId="79" xfId="0" applyNumberFormat="1" applyFont="1" applyFill="1" applyBorder="1" applyAlignment="1">
      <alignment horizontal="left" vertical="center"/>
    </xf>
    <xf numFmtId="0" fontId="11" fillId="3" borderId="40" xfId="0" applyFont="1" applyFill="1" applyBorder="1" applyAlignment="1">
      <alignment vertical="center"/>
    </xf>
    <xf numFmtId="0" fontId="8" fillId="3" borderId="69" xfId="0" applyFont="1" applyFill="1" applyBorder="1" applyAlignment="1">
      <alignment vertical="center"/>
    </xf>
    <xf numFmtId="177" fontId="8" fillId="3" borderId="70" xfId="0" applyNumberFormat="1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67" xfId="0" applyFont="1" applyFill="1" applyBorder="1" applyAlignment="1">
      <alignment vertical="center"/>
    </xf>
    <xf numFmtId="0" fontId="11" fillId="3" borderId="68" xfId="0" applyFont="1" applyFill="1" applyBorder="1" applyAlignment="1">
      <alignment horizontal="center" vertical="center"/>
    </xf>
    <xf numFmtId="0" fontId="11" fillId="3" borderId="69" xfId="0" applyFont="1" applyFill="1" applyBorder="1" applyAlignment="1">
      <alignment vertical="center"/>
    </xf>
    <xf numFmtId="0" fontId="11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left" vertical="center"/>
    </xf>
    <xf numFmtId="0" fontId="8" fillId="3" borderId="80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 wrapText="1"/>
    </xf>
    <xf numFmtId="0" fontId="11" fillId="3" borderId="68" xfId="0" applyFont="1" applyFill="1" applyBorder="1" applyAlignment="1">
      <alignment horizontal="left" vertical="center"/>
    </xf>
    <xf numFmtId="0" fontId="11" fillId="3" borderId="80" xfId="0" applyFont="1" applyFill="1" applyBorder="1" applyAlignment="1">
      <alignment horizontal="left" vertical="center"/>
    </xf>
    <xf numFmtId="0" fontId="11" fillId="3" borderId="74" xfId="0" applyFont="1" applyFill="1" applyBorder="1" applyAlignment="1">
      <alignment horizontal="left" vertical="center"/>
    </xf>
    <xf numFmtId="177" fontId="11" fillId="3" borderId="54" xfId="0" applyNumberFormat="1" applyFont="1" applyFill="1" applyBorder="1" applyAlignment="1">
      <alignment horizontal="center" vertical="center"/>
    </xf>
    <xf numFmtId="177" fontId="11" fillId="3" borderId="64" xfId="0" applyNumberFormat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182" fontId="4" fillId="3" borderId="54" xfId="1" applyNumberFormat="1" applyFont="1" applyFill="1" applyBorder="1" applyAlignment="1">
      <alignment horizontal="center" vertical="center"/>
    </xf>
    <xf numFmtId="0" fontId="4" fillId="3" borderId="64" xfId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center" vertical="center"/>
    </xf>
    <xf numFmtId="179" fontId="4" fillId="3" borderId="15" xfId="1" applyNumberFormat="1" applyFont="1" applyFill="1" applyBorder="1" applyAlignment="1">
      <alignment horizontal="left" vertical="center"/>
    </xf>
    <xf numFmtId="179" fontId="4" fillId="3" borderId="16" xfId="1" applyNumberFormat="1" applyFont="1" applyFill="1" applyBorder="1" applyAlignment="1">
      <alignment horizontal="left" vertical="center"/>
    </xf>
    <xf numFmtId="179" fontId="4" fillId="3" borderId="17" xfId="1" applyNumberFormat="1" applyFont="1" applyFill="1" applyBorder="1" applyAlignment="1">
      <alignment horizontal="left" vertical="center"/>
    </xf>
    <xf numFmtId="0" fontId="4" fillId="7" borderId="0" xfId="1" applyFont="1" applyFill="1" applyAlignment="1">
      <alignment horizontal="left" vertical="center"/>
    </xf>
    <xf numFmtId="0" fontId="4" fillId="7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7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177" fontId="4" fillId="2" borderId="19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horizontal="left" vertical="center"/>
    </xf>
    <xf numFmtId="177" fontId="4" fillId="2" borderId="21" xfId="1" applyNumberFormat="1" applyFont="1" applyFill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0" fontId="4" fillId="2" borderId="32" xfId="1" applyFont="1" applyFill="1" applyBorder="1" applyAlignment="1">
      <alignment horizontal="left" vertical="center"/>
    </xf>
    <xf numFmtId="177" fontId="4" fillId="2" borderId="0" xfId="1" applyNumberFormat="1" applyFont="1" applyFill="1" applyAlignment="1">
      <alignment horizontal="center" vertical="center"/>
    </xf>
    <xf numFmtId="178" fontId="4" fillId="2" borderId="0" xfId="1" applyNumberFormat="1" applyFont="1" applyFill="1" applyBorder="1" applyAlignment="1">
      <alignment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177" fontId="7" fillId="2" borderId="18" xfId="1" applyNumberFormat="1" applyFont="1" applyFill="1" applyBorder="1" applyAlignment="1">
      <alignment horizontal="center" vertical="center"/>
    </xf>
    <xf numFmtId="178" fontId="4" fillId="2" borderId="36" xfId="1" applyNumberFormat="1" applyFont="1" applyFill="1" applyBorder="1" applyAlignment="1">
      <alignment vertical="center"/>
    </xf>
    <xf numFmtId="178" fontId="4" fillId="2" borderId="33" xfId="1" applyNumberFormat="1" applyFont="1" applyFill="1" applyBorder="1" applyAlignment="1">
      <alignment vertical="center"/>
    </xf>
    <xf numFmtId="177" fontId="4" fillId="2" borderId="33" xfId="1" applyNumberFormat="1" applyFont="1" applyFill="1" applyBorder="1" applyAlignment="1">
      <alignment vertical="center"/>
    </xf>
    <xf numFmtId="177" fontId="4" fillId="2" borderId="35" xfId="1" applyNumberFormat="1" applyFont="1" applyFill="1" applyBorder="1" applyAlignment="1">
      <alignment vertical="center"/>
    </xf>
    <xf numFmtId="0" fontId="4" fillId="2" borderId="33" xfId="1" applyFont="1" applyFill="1" applyBorder="1" applyAlignment="1">
      <alignment vertical="center"/>
    </xf>
    <xf numFmtId="0" fontId="7" fillId="2" borderId="32" xfId="1" applyFont="1" applyFill="1" applyBorder="1" applyAlignment="1">
      <alignment horizontal="left" vertical="center"/>
    </xf>
    <xf numFmtId="177" fontId="4" fillId="3" borderId="19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right" vertical="center"/>
    </xf>
    <xf numFmtId="177" fontId="4" fillId="3" borderId="14" xfId="1" applyNumberFormat="1" applyFont="1" applyFill="1" applyBorder="1" applyAlignment="1">
      <alignment vertical="center"/>
    </xf>
    <xf numFmtId="0" fontId="4" fillId="3" borderId="19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horizontal="right" vertical="center"/>
    </xf>
    <xf numFmtId="177" fontId="4" fillId="3" borderId="19" xfId="1" applyNumberFormat="1" applyFont="1" applyFill="1" applyBorder="1" applyAlignment="1">
      <alignment horizontal="center" vertical="center"/>
    </xf>
    <xf numFmtId="0" fontId="7" fillId="5" borderId="0" xfId="1" applyFont="1" applyFill="1" applyAlignment="1">
      <alignment horizontal="center" vertical="center"/>
    </xf>
    <xf numFmtId="177" fontId="4" fillId="3" borderId="8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left" vertical="center"/>
    </xf>
    <xf numFmtId="0" fontId="4" fillId="2" borderId="31" xfId="1" applyFont="1" applyFill="1" applyBorder="1" applyAlignment="1">
      <alignment horizontal="left" vertical="center"/>
    </xf>
    <xf numFmtId="177" fontId="4" fillId="3" borderId="9" xfId="1" applyNumberFormat="1" applyFont="1" applyFill="1" applyBorder="1" applyAlignment="1">
      <alignment horizontal="right" vertical="center"/>
    </xf>
    <xf numFmtId="0" fontId="4" fillId="3" borderId="86" xfId="1" applyFont="1" applyFill="1" applyBorder="1" applyAlignment="1">
      <alignment horizontal="left" vertical="center"/>
    </xf>
    <xf numFmtId="177" fontId="4" fillId="3" borderId="85" xfId="1" applyNumberFormat="1" applyFont="1" applyFill="1" applyBorder="1" applyAlignment="1">
      <alignment vertical="center"/>
    </xf>
    <xf numFmtId="0" fontId="4" fillId="3" borderId="85" xfId="1" applyFont="1" applyFill="1" applyBorder="1" applyAlignment="1">
      <alignment horizontal="center" vertical="center"/>
    </xf>
    <xf numFmtId="177" fontId="4" fillId="3" borderId="85" xfId="1" applyNumberFormat="1" applyFont="1" applyFill="1" applyBorder="1" applyAlignment="1">
      <alignment horizontal="right" vertical="center"/>
    </xf>
    <xf numFmtId="177" fontId="4" fillId="3" borderId="20" xfId="1" applyNumberFormat="1" applyFont="1" applyFill="1" applyBorder="1" applyAlignment="1">
      <alignment horizontal="right" vertical="center"/>
    </xf>
    <xf numFmtId="177" fontId="7" fillId="2" borderId="24" xfId="1" applyNumberFormat="1" applyFont="1" applyFill="1" applyBorder="1" applyAlignment="1">
      <alignment horizontal="center" vertical="center"/>
    </xf>
    <xf numFmtId="180" fontId="7" fillId="0" borderId="75" xfId="1" applyNumberFormat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vertical="center"/>
    </xf>
    <xf numFmtId="0" fontId="4" fillId="2" borderId="22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left" vertical="center"/>
    </xf>
    <xf numFmtId="177" fontId="4" fillId="3" borderId="23" xfId="1" applyNumberFormat="1" applyFont="1" applyFill="1" applyBorder="1" applyAlignment="1">
      <alignment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vertical="center"/>
    </xf>
    <xf numFmtId="177" fontId="4" fillId="3" borderId="23" xfId="1" applyNumberFormat="1" applyFont="1" applyFill="1" applyBorder="1" applyAlignment="1">
      <alignment horizontal="center" vertical="center"/>
    </xf>
    <xf numFmtId="177" fontId="4" fillId="3" borderId="23" xfId="1" applyNumberFormat="1" applyFont="1" applyFill="1" applyBorder="1" applyAlignment="1">
      <alignment horizontal="right" vertical="center"/>
    </xf>
    <xf numFmtId="0" fontId="4" fillId="2" borderId="81" xfId="1" applyFont="1" applyFill="1" applyBorder="1" applyAlignment="1">
      <alignment horizontal="left" vertical="center"/>
    </xf>
    <xf numFmtId="177" fontId="4" fillId="3" borderId="81" xfId="1" applyNumberFormat="1" applyFont="1" applyFill="1" applyBorder="1" applyAlignment="1">
      <alignment vertical="center"/>
    </xf>
    <xf numFmtId="177" fontId="4" fillId="3" borderId="81" xfId="1" applyNumberFormat="1" applyFont="1" applyFill="1" applyBorder="1" applyAlignment="1">
      <alignment horizontal="center" vertical="center"/>
    </xf>
    <xf numFmtId="177" fontId="4" fillId="3" borderId="81" xfId="1" applyNumberFormat="1" applyFont="1" applyFill="1" applyBorder="1" applyAlignment="1">
      <alignment horizontal="right" vertical="center"/>
    </xf>
    <xf numFmtId="186" fontId="4" fillId="3" borderId="19" xfId="1" applyNumberFormat="1" applyFont="1" applyFill="1" applyBorder="1" applyAlignment="1">
      <alignment horizontal="right" vertical="center"/>
    </xf>
    <xf numFmtId="0" fontId="4" fillId="3" borderId="23" xfId="1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87" xfId="0" applyFont="1" applyFill="1" applyBorder="1" applyAlignment="1">
      <alignment horizontal="center" vertical="center"/>
    </xf>
    <xf numFmtId="0" fontId="4" fillId="3" borderId="82" xfId="0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left" vertical="center"/>
    </xf>
    <xf numFmtId="179" fontId="4" fillId="2" borderId="16" xfId="1" applyNumberFormat="1" applyFont="1" applyFill="1" applyBorder="1" applyAlignment="1">
      <alignment horizontal="left" vertical="center"/>
    </xf>
    <xf numFmtId="179" fontId="4" fillId="2" borderId="17" xfId="1" applyNumberFormat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179" fontId="4" fillId="2" borderId="11" xfId="1" applyNumberFormat="1" applyFont="1" applyFill="1" applyBorder="1" applyAlignment="1">
      <alignment horizontal="left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10" xfId="1" applyNumberFormat="1" applyFont="1" applyFill="1" applyBorder="1" applyAlignment="1">
      <alignment horizontal="left" vertical="center" wrapText="1"/>
    </xf>
    <xf numFmtId="179" fontId="4" fillId="3" borderId="11" xfId="1" applyNumberFormat="1" applyFont="1" applyFill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177" fontId="4" fillId="2" borderId="18" xfId="1" applyNumberFormat="1" applyFont="1" applyFill="1" applyBorder="1" applyAlignment="1">
      <alignment horizontal="center" vertical="center"/>
    </xf>
    <xf numFmtId="177" fontId="4" fillId="2" borderId="24" xfId="1" applyNumberFormat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/>
    </xf>
    <xf numFmtId="179" fontId="4" fillId="3" borderId="10" xfId="1" applyNumberFormat="1" applyFont="1" applyFill="1" applyBorder="1" applyAlignment="1">
      <alignment horizontal="left" vertical="center"/>
    </xf>
    <xf numFmtId="179" fontId="4" fillId="3" borderId="11" xfId="1" applyNumberFormat="1" applyFont="1" applyFill="1" applyBorder="1" applyAlignment="1">
      <alignment horizontal="left" vertical="center"/>
    </xf>
    <xf numFmtId="179" fontId="11" fillId="3" borderId="44" xfId="1" applyNumberFormat="1" applyFont="1" applyFill="1" applyBorder="1" applyAlignment="1">
      <alignment horizontal="left" vertical="center"/>
    </xf>
    <xf numFmtId="179" fontId="4" fillId="3" borderId="45" xfId="1" applyNumberFormat="1" applyFont="1" applyFill="1" applyBorder="1" applyAlignment="1">
      <alignment horizontal="left" vertical="center"/>
    </xf>
    <xf numFmtId="179" fontId="4" fillId="3" borderId="46" xfId="1" applyNumberFormat="1" applyFont="1" applyFill="1" applyBorder="1" applyAlignment="1">
      <alignment horizontal="left" vertical="center"/>
    </xf>
    <xf numFmtId="179" fontId="11" fillId="2" borderId="83" xfId="1" applyNumberFormat="1" applyFont="1" applyFill="1" applyBorder="1" applyAlignment="1">
      <alignment horizontal="left" vertical="center"/>
    </xf>
    <xf numFmtId="179" fontId="11" fillId="2" borderId="84" xfId="1" applyNumberFormat="1" applyFont="1" applyFill="1" applyBorder="1" applyAlignment="1">
      <alignment horizontal="left" vertical="center"/>
    </xf>
    <xf numFmtId="179" fontId="11" fillId="2" borderId="88" xfId="1" applyNumberFormat="1" applyFont="1" applyFill="1" applyBorder="1" applyAlignment="1">
      <alignment horizontal="left" vertical="center"/>
    </xf>
    <xf numFmtId="179" fontId="5" fillId="2" borderId="9" xfId="1" applyNumberFormat="1" applyFont="1" applyFill="1" applyBorder="1" applyAlignment="1">
      <alignment horizontal="left" vertical="center"/>
    </xf>
    <xf numFmtId="179" fontId="5" fillId="2" borderId="10" xfId="1" applyNumberFormat="1" applyFont="1" applyFill="1" applyBorder="1" applyAlignment="1">
      <alignment horizontal="left" vertical="center"/>
    </xf>
    <xf numFmtId="179" fontId="5" fillId="2" borderId="11" xfId="1" applyNumberFormat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0" fontId="4" fillId="3" borderId="23" xfId="1" applyFont="1" applyFill="1" applyBorder="1" applyAlignment="1">
      <alignment horizontal="left" vertical="center"/>
    </xf>
    <xf numFmtId="0" fontId="7" fillId="6" borderId="43" xfId="1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center" vertical="center"/>
    </xf>
    <xf numFmtId="0" fontId="7" fillId="6" borderId="30" xfId="1" applyFont="1" applyFill="1" applyBorder="1" applyAlignment="1">
      <alignment horizontal="center" vertical="center"/>
    </xf>
    <xf numFmtId="179" fontId="4" fillId="2" borderId="44" xfId="1" applyNumberFormat="1" applyFont="1" applyFill="1" applyBorder="1" applyAlignment="1">
      <alignment horizontal="left" vertical="center"/>
    </xf>
    <xf numFmtId="179" fontId="4" fillId="2" borderId="45" xfId="1" applyNumberFormat="1" applyFont="1" applyFill="1" applyBorder="1" applyAlignment="1">
      <alignment horizontal="left" vertical="center"/>
    </xf>
    <xf numFmtId="179" fontId="4" fillId="2" borderId="46" xfId="1" applyNumberFormat="1" applyFont="1" applyFill="1" applyBorder="1" applyAlignment="1">
      <alignment horizontal="left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179" fontId="4" fillId="3" borderId="44" xfId="1" applyNumberFormat="1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177" fontId="4" fillId="3" borderId="18" xfId="1" applyNumberFormat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0" borderId="25" xfId="1" applyFont="1" applyFill="1" applyBorder="1" applyAlignment="1">
      <alignment horizontal="right" vertical="center"/>
    </xf>
    <xf numFmtId="0" fontId="7" fillId="0" borderId="26" xfId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horizontal="right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177" fontId="4" fillId="2" borderId="52" xfId="1" applyNumberFormat="1" applyFont="1" applyFill="1" applyBorder="1" applyAlignment="1">
      <alignment horizontal="center" vertical="center"/>
    </xf>
    <xf numFmtId="179" fontId="11" fillId="3" borderId="45" xfId="1" applyNumberFormat="1" applyFont="1" applyFill="1" applyBorder="1" applyAlignment="1">
      <alignment horizontal="left" vertical="center"/>
    </xf>
    <xf numFmtId="179" fontId="11" fillId="3" borderId="46" xfId="1" applyNumberFormat="1" applyFont="1" applyFill="1" applyBorder="1" applyAlignment="1">
      <alignment horizontal="left" vertical="center"/>
    </xf>
    <xf numFmtId="179" fontId="11" fillId="3" borderId="83" xfId="1" applyNumberFormat="1" applyFont="1" applyFill="1" applyBorder="1" applyAlignment="1">
      <alignment horizontal="left" vertical="center"/>
    </xf>
    <xf numFmtId="179" fontId="11" fillId="3" borderId="84" xfId="1" applyNumberFormat="1" applyFont="1" applyFill="1" applyBorder="1" applyAlignment="1">
      <alignment horizontal="left" vertical="center"/>
    </xf>
    <xf numFmtId="179" fontId="11" fillId="3" borderId="88" xfId="1" applyNumberFormat="1" applyFont="1" applyFill="1" applyBorder="1" applyAlignment="1">
      <alignment horizontal="left" vertical="center"/>
    </xf>
    <xf numFmtId="179" fontId="4" fillId="2" borderId="83" xfId="1" applyNumberFormat="1" applyFont="1" applyFill="1" applyBorder="1" applyAlignment="1">
      <alignment horizontal="left" vertical="center"/>
    </xf>
    <xf numFmtId="179" fontId="4" fillId="2" borderId="84" xfId="1" applyNumberFormat="1" applyFont="1" applyFill="1" applyBorder="1" applyAlignment="1">
      <alignment horizontal="left" vertical="center"/>
    </xf>
    <xf numFmtId="179" fontId="4" fillId="2" borderId="88" xfId="1" applyNumberFormat="1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2" borderId="81" xfId="1" applyFont="1" applyFill="1" applyBorder="1" applyAlignment="1">
      <alignment horizontal="left" vertical="center"/>
    </xf>
    <xf numFmtId="179" fontId="11" fillId="2" borderId="44" xfId="1" applyNumberFormat="1" applyFont="1" applyFill="1" applyBorder="1" applyAlignment="1">
      <alignment horizontal="left" vertical="center"/>
    </xf>
    <xf numFmtId="179" fontId="11" fillId="2" borderId="45" xfId="1" applyNumberFormat="1" applyFont="1" applyFill="1" applyBorder="1" applyAlignment="1">
      <alignment horizontal="left" vertical="center"/>
    </xf>
    <xf numFmtId="179" fontId="11" fillId="2" borderId="46" xfId="1" applyNumberFormat="1" applyFont="1" applyFill="1" applyBorder="1" applyAlignment="1">
      <alignment horizontal="left" vertical="center"/>
    </xf>
    <xf numFmtId="0" fontId="4" fillId="3" borderId="19" xfId="1" applyFont="1" applyFill="1" applyBorder="1" applyAlignment="1">
      <alignment horizontal="left" vertical="center" wrapText="1"/>
    </xf>
    <xf numFmtId="179" fontId="4" fillId="3" borderId="44" xfId="1" applyNumberFormat="1" applyFont="1" applyFill="1" applyBorder="1" applyAlignment="1">
      <alignment horizontal="left" vertical="center" wrapText="1"/>
    </xf>
    <xf numFmtId="179" fontId="4" fillId="3" borderId="45" xfId="1" applyNumberFormat="1" applyFont="1" applyFill="1" applyBorder="1" applyAlignment="1">
      <alignment horizontal="left" vertical="center" wrapText="1"/>
    </xf>
    <xf numFmtId="179" fontId="4" fillId="3" borderId="46" xfId="1" applyNumberFormat="1" applyFont="1" applyFill="1" applyBorder="1" applyAlignment="1">
      <alignment horizontal="left" vertical="center" wrapText="1"/>
    </xf>
    <xf numFmtId="179" fontId="4" fillId="3" borderId="49" xfId="1" applyNumberFormat="1" applyFont="1" applyFill="1" applyBorder="1" applyAlignment="1">
      <alignment horizontal="left" vertical="center"/>
    </xf>
    <xf numFmtId="179" fontId="4" fillId="3" borderId="50" xfId="1" applyNumberFormat="1" applyFont="1" applyFill="1" applyBorder="1" applyAlignment="1">
      <alignment horizontal="left" vertical="center"/>
    </xf>
    <xf numFmtId="179" fontId="4" fillId="3" borderId="51" xfId="1" applyNumberFormat="1" applyFont="1" applyFill="1" applyBorder="1" applyAlignment="1">
      <alignment horizontal="left" vertical="center"/>
    </xf>
    <xf numFmtId="182" fontId="4" fillId="3" borderId="54" xfId="1" applyNumberFormat="1" applyFont="1" applyFill="1" applyBorder="1" applyAlignment="1">
      <alignment horizontal="center" vertical="center"/>
    </xf>
    <xf numFmtId="182" fontId="4" fillId="3" borderId="23" xfId="1" applyNumberFormat="1" applyFont="1" applyFill="1" applyBorder="1" applyAlignment="1">
      <alignment horizontal="center" vertical="center"/>
    </xf>
    <xf numFmtId="182" fontId="4" fillId="3" borderId="64" xfId="1" applyNumberFormat="1" applyFont="1" applyFill="1" applyBorder="1" applyAlignment="1">
      <alignment horizontal="center" vertical="center"/>
    </xf>
    <xf numFmtId="0" fontId="4" fillId="3" borderId="54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64" xfId="1" applyFont="1" applyFill="1" applyBorder="1" applyAlignment="1">
      <alignment horizontal="center" vertical="center"/>
    </xf>
    <xf numFmtId="179" fontId="4" fillId="3" borderId="61" xfId="1" applyNumberFormat="1" applyFont="1" applyFill="1" applyBorder="1" applyAlignment="1">
      <alignment horizontal="left" vertical="center"/>
    </xf>
    <xf numFmtId="179" fontId="4" fillId="3" borderId="62" xfId="1" applyNumberFormat="1" applyFont="1" applyFill="1" applyBorder="1" applyAlignment="1">
      <alignment horizontal="left" vertical="center"/>
    </xf>
    <xf numFmtId="179" fontId="4" fillId="3" borderId="63" xfId="1" applyNumberFormat="1" applyFont="1" applyFill="1" applyBorder="1" applyAlignment="1">
      <alignment horizontal="left" vertical="center"/>
    </xf>
    <xf numFmtId="179" fontId="4" fillId="3" borderId="15" xfId="1" applyNumberFormat="1" applyFont="1" applyFill="1" applyBorder="1" applyAlignment="1">
      <alignment horizontal="left" vertical="center"/>
    </xf>
    <xf numFmtId="179" fontId="4" fillId="3" borderId="16" xfId="1" applyNumberFormat="1" applyFont="1" applyFill="1" applyBorder="1" applyAlignment="1">
      <alignment horizontal="left" vertical="center"/>
    </xf>
    <xf numFmtId="179" fontId="4" fillId="3" borderId="17" xfId="1" applyNumberFormat="1" applyFont="1" applyFill="1" applyBorder="1" applyAlignment="1">
      <alignment horizontal="left" vertical="center"/>
    </xf>
    <xf numFmtId="0" fontId="11" fillId="3" borderId="60" xfId="0" applyFont="1" applyFill="1" applyBorder="1" applyAlignment="1">
      <alignment horizontal="left" vertical="center"/>
    </xf>
    <xf numFmtId="179" fontId="11" fillId="3" borderId="19" xfId="1" applyNumberFormat="1" applyFont="1" applyFill="1" applyBorder="1" applyAlignment="1">
      <alignment horizontal="left" vertical="center" wrapText="1"/>
    </xf>
    <xf numFmtId="179" fontId="4" fillId="3" borderId="19" xfId="1" applyNumberFormat="1" applyFont="1" applyFill="1" applyBorder="1" applyAlignment="1">
      <alignment horizontal="left" vertical="center"/>
    </xf>
    <xf numFmtId="179" fontId="4" fillId="3" borderId="64" xfId="1" applyNumberFormat="1" applyFont="1" applyFill="1" applyBorder="1" applyAlignment="1">
      <alignment horizontal="left" vertical="center"/>
    </xf>
    <xf numFmtId="179" fontId="4" fillId="3" borderId="19" xfId="1" applyNumberFormat="1" applyFont="1" applyFill="1" applyBorder="1" applyAlignment="1">
      <alignment horizontal="left" vertical="center" wrapText="1"/>
    </xf>
    <xf numFmtId="179" fontId="4" fillId="3" borderId="32" xfId="1" applyNumberFormat="1" applyFont="1" applyFill="1" applyBorder="1" applyAlignment="1">
      <alignment horizontal="left" vertical="center" wrapText="1"/>
    </xf>
    <xf numFmtId="179" fontId="4" fillId="3" borderId="0" xfId="1" applyNumberFormat="1" applyFont="1" applyFill="1" applyBorder="1" applyAlignment="1">
      <alignment horizontal="left" vertical="center" wrapText="1"/>
    </xf>
    <xf numFmtId="179" fontId="4" fillId="3" borderId="31" xfId="1" applyNumberFormat="1" applyFont="1" applyFill="1" applyBorder="1" applyAlignment="1">
      <alignment horizontal="left" vertical="center" wrapText="1"/>
    </xf>
    <xf numFmtId="179" fontId="4" fillId="3" borderId="71" xfId="1" applyNumberFormat="1" applyFont="1" applyFill="1" applyBorder="1" applyAlignment="1">
      <alignment horizontal="left" vertical="center"/>
    </xf>
    <xf numFmtId="179" fontId="4" fillId="3" borderId="72" xfId="1" applyNumberFormat="1" applyFont="1" applyFill="1" applyBorder="1" applyAlignment="1">
      <alignment horizontal="left" vertical="center"/>
    </xf>
    <xf numFmtId="179" fontId="4" fillId="3" borderId="73" xfId="1" applyNumberFormat="1" applyFont="1" applyFill="1" applyBorder="1" applyAlignment="1">
      <alignment horizontal="left" vertical="center"/>
    </xf>
    <xf numFmtId="179" fontId="4" fillId="3" borderId="39" xfId="1" applyNumberFormat="1" applyFont="1" applyFill="1" applyBorder="1" applyAlignment="1">
      <alignment horizontal="left" vertical="center"/>
    </xf>
    <xf numFmtId="179" fontId="4" fillId="3" borderId="40" xfId="1" applyNumberFormat="1" applyFont="1" applyFill="1" applyBorder="1" applyAlignment="1">
      <alignment horizontal="left" vertical="center"/>
    </xf>
    <xf numFmtId="179" fontId="4" fillId="3" borderId="41" xfId="1" applyNumberFormat="1" applyFont="1" applyFill="1" applyBorder="1" applyAlignment="1">
      <alignment horizontal="left" vertical="center"/>
    </xf>
    <xf numFmtId="179" fontId="4" fillId="3" borderId="38" xfId="1" applyNumberFormat="1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177" fontId="4" fillId="3" borderId="52" xfId="1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177" fontId="4" fillId="3" borderId="55" xfId="1" applyNumberFormat="1" applyFont="1" applyFill="1" applyBorder="1" applyAlignment="1">
      <alignment horizontal="center" vertical="center"/>
    </xf>
    <xf numFmtId="179" fontId="4" fillId="3" borderId="57" xfId="1" applyNumberFormat="1" applyFont="1" applyFill="1" applyBorder="1" applyAlignment="1">
      <alignment horizontal="left" vertical="center" wrapText="1"/>
    </xf>
    <xf numFmtId="179" fontId="4" fillId="3" borderId="58" xfId="1" applyNumberFormat="1" applyFont="1" applyFill="1" applyBorder="1" applyAlignment="1">
      <alignment horizontal="left" vertical="center" wrapText="1"/>
    </xf>
    <xf numFmtId="179" fontId="4" fillId="3" borderId="59" xfId="1" applyNumberFormat="1" applyFont="1" applyFill="1" applyBorder="1" applyAlignment="1">
      <alignment horizontal="left" vertical="center" wrapText="1"/>
    </xf>
    <xf numFmtId="183" fontId="4" fillId="3" borderId="19" xfId="1" applyNumberFormat="1" applyFont="1" applyFill="1" applyBorder="1" applyAlignment="1">
      <alignment vertical="center"/>
    </xf>
    <xf numFmtId="0" fontId="4" fillId="3" borderId="47" xfId="0" applyFont="1" applyFill="1" applyBorder="1" applyAlignment="1">
      <alignment horizontal="center" vertical="center"/>
    </xf>
    <xf numFmtId="184" fontId="4" fillId="3" borderId="23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177" fontId="4" fillId="3" borderId="68" xfId="1" applyNumberFormat="1" applyFont="1" applyFill="1" applyBorder="1" applyAlignment="1">
      <alignment horizontal="center" vertical="center"/>
    </xf>
    <xf numFmtId="179" fontId="4" fillId="3" borderId="42" xfId="1" applyNumberFormat="1" applyFont="1" applyFill="1" applyBorder="1" applyAlignment="1">
      <alignment horizontal="left" vertical="center"/>
    </xf>
    <xf numFmtId="179" fontId="4" fillId="3" borderId="65" xfId="1" applyNumberFormat="1" applyFont="1" applyFill="1" applyBorder="1" applyAlignment="1">
      <alignment horizontal="left" vertical="center"/>
    </xf>
    <xf numFmtId="179" fontId="4" fillId="3" borderId="66" xfId="1" applyNumberFormat="1" applyFont="1" applyFill="1" applyBorder="1" applyAlignment="1">
      <alignment horizontal="left" vertical="center"/>
    </xf>
    <xf numFmtId="0" fontId="4" fillId="3" borderId="65" xfId="0" applyFont="1" applyFill="1" applyBorder="1" applyAlignment="1">
      <alignment vertical="center"/>
    </xf>
    <xf numFmtId="0" fontId="4" fillId="3" borderId="53" xfId="0" applyFont="1" applyFill="1" applyBorder="1" applyAlignment="1">
      <alignment horizontal="center" vertical="center"/>
    </xf>
    <xf numFmtId="177" fontId="4" fillId="3" borderId="55" xfId="1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177" fontId="4" fillId="3" borderId="74" xfId="1" applyNumberFormat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right" vertical="center"/>
    </xf>
    <xf numFmtId="0" fontId="7" fillId="3" borderId="0" xfId="1" applyFont="1" applyFill="1" applyBorder="1" applyAlignment="1">
      <alignment horizontal="right" vertical="center"/>
    </xf>
    <xf numFmtId="0" fontId="7" fillId="3" borderId="31" xfId="1" applyFont="1" applyFill="1" applyBorder="1" applyAlignment="1">
      <alignment horizontal="right" vertical="center"/>
    </xf>
    <xf numFmtId="177" fontId="7" fillId="3" borderId="18" xfId="1" applyNumberFormat="1" applyFont="1" applyFill="1" applyBorder="1" applyAlignment="1">
      <alignment horizontal="center" vertical="center"/>
    </xf>
    <xf numFmtId="0" fontId="7" fillId="3" borderId="34" xfId="1" applyFont="1" applyFill="1" applyBorder="1" applyAlignment="1">
      <alignment horizontal="right" vertical="center"/>
    </xf>
    <xf numFmtId="0" fontId="7" fillId="3" borderId="21" xfId="1" applyFont="1" applyFill="1" applyBorder="1" applyAlignment="1">
      <alignment horizontal="right" vertical="center"/>
    </xf>
    <xf numFmtId="0" fontId="7" fillId="3" borderId="22" xfId="1" applyFont="1" applyFill="1" applyBorder="1" applyAlignment="1">
      <alignment horizontal="right" vertical="center"/>
    </xf>
    <xf numFmtId="177" fontId="7" fillId="3" borderId="24" xfId="1" applyNumberFormat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right" vertical="center"/>
    </xf>
    <xf numFmtId="0" fontId="7" fillId="3" borderId="26" xfId="1" applyFont="1" applyFill="1" applyBorder="1" applyAlignment="1">
      <alignment horizontal="right" vertical="center"/>
    </xf>
    <xf numFmtId="0" fontId="7" fillId="3" borderId="27" xfId="1" applyFont="1" applyFill="1" applyBorder="1" applyAlignment="1">
      <alignment horizontal="right" vertical="center"/>
    </xf>
    <xf numFmtId="180" fontId="7" fillId="3" borderId="75" xfId="1" applyNumberFormat="1" applyFont="1" applyFill="1" applyBorder="1" applyAlignment="1">
      <alignment horizontal="center" vertical="center"/>
    </xf>
  </cellXfs>
  <cellStyles count="6">
    <cellStyle name=" 3]_x000a__x000a_Zoomed=1_x000a__x000a_Row=128_x000a__x000a_Column=101_x000a__x000a_Height=300_x000a__x000a_Width=301_x000a__x000a_FontName=System_x000a__x000a_FontStyle=1_x000a__x000a_FontSize=12_x000a__x000a_PrtFontNa" xfId="5"/>
    <cellStyle name="??&amp;O龡&amp;H?_x0008_??_x0007__x0001__x0001_" xfId="4"/>
    <cellStyle name="0,0_x000d__x000a_NA_x000d__x000a_" xfId="3"/>
    <cellStyle name="常规" xfId="0" builtinId="0"/>
    <cellStyle name="常规 2" xfId="2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6"/>
  <sheetViews>
    <sheetView tabSelected="1" zoomScale="90" zoomScaleNormal="90" workbookViewId="0">
      <selection activeCell="H13" sqref="H13"/>
    </sheetView>
  </sheetViews>
  <sheetFormatPr defaultColWidth="9" defaultRowHeight="16.5"/>
  <cols>
    <col min="1" max="1" width="8.375" style="26" customWidth="1"/>
    <col min="2" max="2" width="16.125" style="30" customWidth="1"/>
    <col min="3" max="3" width="20" style="30" customWidth="1"/>
    <col min="4" max="4" width="13.125" style="30" customWidth="1"/>
    <col min="5" max="5" width="8" style="30" customWidth="1"/>
    <col min="6" max="6" width="5.5" style="30" customWidth="1"/>
    <col min="7" max="7" width="7.375" style="1" customWidth="1"/>
    <col min="8" max="8" width="8.625" style="1" customWidth="1"/>
    <col min="9" max="9" width="7.375" style="1" customWidth="1"/>
    <col min="10" max="10" width="9" style="1" bestFit="1" customWidth="1"/>
    <col min="11" max="11" width="53.5" style="1" bestFit="1" customWidth="1"/>
    <col min="12" max="16384" width="9" style="1"/>
  </cols>
  <sheetData>
    <row r="1" spans="1:11" ht="39.950000000000003" customHeight="1">
      <c r="A1" s="241" t="s">
        <v>20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26.1" customHeight="1">
      <c r="A2" s="57" t="s">
        <v>19</v>
      </c>
      <c r="B2" s="57" t="s">
        <v>21</v>
      </c>
      <c r="C2" s="57"/>
      <c r="D2" s="57"/>
      <c r="E2" s="57"/>
      <c r="F2" s="58"/>
      <c r="G2" s="59"/>
      <c r="H2" s="60"/>
      <c r="I2" s="57"/>
      <c r="J2" s="60"/>
      <c r="K2" s="59"/>
    </row>
    <row r="3" spans="1:11" ht="26.1" customHeight="1">
      <c r="A3" s="27" t="s">
        <v>22</v>
      </c>
      <c r="B3" s="27" t="s">
        <v>23</v>
      </c>
      <c r="C3" s="27"/>
      <c r="D3" s="27"/>
      <c r="E3" s="27"/>
      <c r="F3" s="31"/>
      <c r="G3" s="31"/>
      <c r="H3" s="32"/>
      <c r="I3" s="27"/>
      <c r="J3" s="32"/>
    </row>
    <row r="4" spans="1:11" ht="26.1" customHeight="1">
      <c r="A4" s="57" t="s">
        <v>24</v>
      </c>
      <c r="B4" s="61"/>
      <c r="C4" s="62"/>
      <c r="D4" s="62"/>
      <c r="E4" s="57"/>
      <c r="F4" s="58"/>
      <c r="G4" s="59"/>
      <c r="H4" s="63"/>
      <c r="I4" s="57"/>
      <c r="J4" s="59"/>
      <c r="K4" s="59"/>
    </row>
    <row r="5" spans="1:11" ht="26.1" customHeight="1" thickBot="1">
      <c r="A5" s="242"/>
      <c r="B5" s="242"/>
      <c r="C5" s="242"/>
      <c r="D5" s="242"/>
      <c r="E5" s="242"/>
      <c r="F5" s="242"/>
      <c r="G5" s="242"/>
      <c r="H5" s="242"/>
      <c r="I5" s="3"/>
      <c r="J5" s="4"/>
    </row>
    <row r="6" spans="1:11" ht="30.75" customHeight="1">
      <c r="A6" s="5" t="s">
        <v>0</v>
      </c>
      <c r="B6" s="6" t="s">
        <v>1</v>
      </c>
      <c r="C6" s="243" t="s">
        <v>2</v>
      </c>
      <c r="D6" s="244"/>
      <c r="E6" s="244"/>
      <c r="F6" s="245"/>
      <c r="G6" s="7" t="s">
        <v>3</v>
      </c>
      <c r="H6" s="8" t="s">
        <v>4</v>
      </c>
      <c r="I6" s="9" t="s">
        <v>5</v>
      </c>
      <c r="J6" s="10" t="s">
        <v>6</v>
      </c>
      <c r="K6" s="11" t="s">
        <v>7</v>
      </c>
    </row>
    <row r="7" spans="1:11" ht="26.1" customHeight="1">
      <c r="A7" s="12">
        <v>1</v>
      </c>
      <c r="B7" s="13" t="s">
        <v>8</v>
      </c>
      <c r="C7" s="246" t="s">
        <v>9</v>
      </c>
      <c r="D7" s="247"/>
      <c r="E7" s="247"/>
      <c r="F7" s="248"/>
      <c r="G7" s="14">
        <v>18000</v>
      </c>
      <c r="H7" s="15" t="s">
        <v>10</v>
      </c>
      <c r="I7" s="16">
        <v>18</v>
      </c>
      <c r="J7" s="16">
        <f>G7*I7</f>
        <v>324000</v>
      </c>
      <c r="K7" s="17" t="s">
        <v>11</v>
      </c>
    </row>
    <row r="8" spans="1:11" ht="26.1" customHeight="1">
      <c r="A8" s="12">
        <v>2</v>
      </c>
      <c r="B8" s="13" t="s">
        <v>12</v>
      </c>
      <c r="C8" s="246" t="s">
        <v>13</v>
      </c>
      <c r="D8" s="247"/>
      <c r="E8" s="247"/>
      <c r="F8" s="248"/>
      <c r="G8" s="14">
        <v>27000</v>
      </c>
      <c r="H8" s="15" t="s">
        <v>14</v>
      </c>
      <c r="I8" s="16">
        <v>1</v>
      </c>
      <c r="J8" s="16">
        <f t="shared" ref="J8:J9" si="0">G8*I8</f>
        <v>27000</v>
      </c>
      <c r="K8" s="17" t="s">
        <v>11</v>
      </c>
    </row>
    <row r="9" spans="1:11" ht="26.1" customHeight="1" thickBot="1">
      <c r="A9" s="18">
        <v>3</v>
      </c>
      <c r="B9" s="19" t="s">
        <v>15</v>
      </c>
      <c r="C9" s="235" t="s">
        <v>16</v>
      </c>
      <c r="D9" s="236"/>
      <c r="E9" s="236"/>
      <c r="F9" s="237"/>
      <c r="G9" s="20">
        <v>73000</v>
      </c>
      <c r="H9" s="21" t="s">
        <v>17</v>
      </c>
      <c r="I9" s="22">
        <v>1</v>
      </c>
      <c r="J9" s="22">
        <f t="shared" si="0"/>
        <v>73000</v>
      </c>
      <c r="K9" s="23" t="s">
        <v>27</v>
      </c>
    </row>
    <row r="10" spans="1:11" ht="26.1" customHeight="1" thickBot="1">
      <c r="A10" s="238" t="s">
        <v>18</v>
      </c>
      <c r="B10" s="239"/>
      <c r="C10" s="239"/>
      <c r="D10" s="239"/>
      <c r="E10" s="239"/>
      <c r="F10" s="239"/>
      <c r="G10" s="239"/>
      <c r="H10" s="239"/>
      <c r="I10" s="240"/>
      <c r="J10" s="24">
        <f>SUM(J7:J9)</f>
        <v>424000</v>
      </c>
      <c r="K10" s="25"/>
    </row>
    <row r="11" spans="1:11" ht="26.1" customHeight="1" thickTop="1">
      <c r="A11" s="33"/>
      <c r="B11" s="34"/>
      <c r="C11" s="34"/>
      <c r="D11" s="34"/>
      <c r="E11" s="35"/>
      <c r="F11" s="36"/>
      <c r="G11" s="37"/>
      <c r="H11" s="35"/>
      <c r="I11" s="53"/>
      <c r="J11" s="38"/>
      <c r="K11" s="50"/>
    </row>
    <row r="12" spans="1:11" ht="26.1" customHeight="1">
      <c r="A12" s="39" t="s">
        <v>25</v>
      </c>
      <c r="B12" s="34"/>
      <c r="C12" s="34"/>
      <c r="D12" s="34"/>
      <c r="E12" s="37"/>
      <c r="F12" s="40"/>
      <c r="G12" s="37"/>
      <c r="H12" s="34"/>
      <c r="I12" s="54"/>
      <c r="J12" s="41" t="s">
        <v>26</v>
      </c>
      <c r="K12" s="51"/>
    </row>
    <row r="13" spans="1:11" ht="26.1" customHeight="1">
      <c r="A13" s="42"/>
      <c r="B13" s="43"/>
      <c r="C13" s="43"/>
      <c r="D13" s="43"/>
      <c r="E13" s="35"/>
      <c r="F13" s="43"/>
      <c r="G13" s="37"/>
      <c r="H13" s="37"/>
      <c r="I13" s="55"/>
      <c r="J13" s="44"/>
      <c r="K13" s="51"/>
    </row>
    <row r="14" spans="1:11" ht="26.1" customHeight="1" thickBot="1">
      <c r="A14" s="45"/>
      <c r="B14" s="46"/>
      <c r="C14" s="46"/>
      <c r="D14" s="46"/>
      <c r="E14" s="47"/>
      <c r="F14" s="46"/>
      <c r="G14" s="48"/>
      <c r="H14" s="48"/>
      <c r="I14" s="56"/>
      <c r="J14" s="49"/>
      <c r="K14" s="52"/>
    </row>
    <row r="15" spans="1:11" ht="26.1" customHeight="1">
      <c r="B15" s="27"/>
      <c r="C15" s="27"/>
      <c r="D15" s="27"/>
      <c r="E15" s="27"/>
      <c r="F15" s="27"/>
      <c r="G15" s="28"/>
      <c r="H15" s="29"/>
      <c r="I15" s="29"/>
      <c r="J15" s="29"/>
      <c r="K15" s="29"/>
    </row>
    <row r="16" spans="1:11" ht="26.1" customHeight="1">
      <c r="B16" s="27"/>
      <c r="C16" s="27"/>
      <c r="D16" s="27"/>
      <c r="E16" s="27"/>
      <c r="F16" s="27"/>
      <c r="G16" s="28"/>
      <c r="H16" s="29"/>
      <c r="I16" s="29"/>
      <c r="J16" s="29"/>
      <c r="K16" s="29"/>
    </row>
    <row r="17" spans="1:11" ht="26.1" customHeight="1">
      <c r="B17" s="27"/>
      <c r="C17" s="27"/>
      <c r="D17" s="27"/>
      <c r="E17" s="27"/>
      <c r="F17" s="27"/>
      <c r="G17" s="28"/>
      <c r="H17" s="29"/>
      <c r="I17" s="29"/>
      <c r="J17" s="29"/>
      <c r="K17" s="29"/>
    </row>
    <row r="18" spans="1:11" ht="26.1" customHeight="1">
      <c r="B18" s="27"/>
      <c r="C18" s="27"/>
      <c r="D18" s="27"/>
      <c r="E18" s="27"/>
      <c r="F18" s="27"/>
      <c r="G18" s="28"/>
      <c r="H18" s="29"/>
      <c r="I18" s="29"/>
      <c r="J18" s="29"/>
      <c r="K18" s="29"/>
    </row>
    <row r="19" spans="1:11" ht="26.1" customHeight="1">
      <c r="B19" s="27"/>
      <c r="C19" s="27"/>
      <c r="D19" s="27"/>
      <c r="E19" s="27"/>
      <c r="F19" s="27"/>
      <c r="G19" s="28"/>
      <c r="H19" s="29"/>
      <c r="I19" s="29"/>
      <c r="J19" s="29"/>
      <c r="K19" s="29"/>
    </row>
    <row r="20" spans="1:11" ht="26.1" customHeight="1">
      <c r="B20" s="27"/>
      <c r="C20" s="27"/>
      <c r="D20" s="27"/>
      <c r="E20" s="27"/>
      <c r="F20" s="27"/>
      <c r="G20" s="28"/>
      <c r="H20" s="29"/>
      <c r="I20" s="29"/>
      <c r="J20" s="29"/>
      <c r="K20" s="29"/>
    </row>
    <row r="21" spans="1:11" ht="26.1" customHeight="1">
      <c r="B21" s="27"/>
      <c r="C21" s="27"/>
      <c r="D21" s="27"/>
      <c r="E21" s="27"/>
      <c r="F21" s="27"/>
      <c r="G21" s="28"/>
      <c r="H21" s="29"/>
      <c r="I21" s="29"/>
      <c r="J21" s="29"/>
      <c r="K21" s="29"/>
    </row>
    <row r="22" spans="1:11" ht="26.1" customHeight="1">
      <c r="A22" s="1"/>
      <c r="B22" s="27"/>
      <c r="C22" s="27"/>
      <c r="D22" s="27"/>
      <c r="E22" s="27"/>
      <c r="F22" s="27"/>
      <c r="G22" s="28"/>
      <c r="H22" s="29"/>
      <c r="I22" s="29"/>
      <c r="J22" s="29"/>
      <c r="K22" s="29"/>
    </row>
    <row r="23" spans="1:11" ht="26.1" customHeight="1">
      <c r="A23" s="1"/>
      <c r="B23" s="27"/>
      <c r="C23" s="27"/>
      <c r="D23" s="27"/>
      <c r="E23" s="27"/>
      <c r="F23" s="27"/>
      <c r="G23" s="28"/>
      <c r="H23" s="29"/>
      <c r="I23" s="29"/>
      <c r="J23" s="29"/>
      <c r="K23" s="29"/>
    </row>
    <row r="24" spans="1:11" ht="26.1" customHeight="1">
      <c r="A24" s="1"/>
      <c r="B24" s="27"/>
      <c r="C24" s="27"/>
      <c r="D24" s="27"/>
      <c r="E24" s="27"/>
      <c r="F24" s="27"/>
      <c r="G24" s="28"/>
      <c r="H24" s="29"/>
      <c r="I24" s="29"/>
      <c r="J24" s="29"/>
      <c r="K24" s="29"/>
    </row>
    <row r="25" spans="1:11" ht="26.1" customHeight="1">
      <c r="A25" s="1"/>
      <c r="B25" s="27"/>
      <c r="C25" s="27"/>
      <c r="D25" s="27"/>
      <c r="E25" s="27"/>
      <c r="F25" s="27"/>
      <c r="G25" s="28"/>
      <c r="H25" s="29"/>
      <c r="I25" s="29"/>
      <c r="J25" s="29"/>
      <c r="K25" s="29"/>
    </row>
    <row r="26" spans="1:11" ht="26.1" customHeight="1">
      <c r="A26" s="1"/>
      <c r="B26" s="27"/>
      <c r="C26" s="27"/>
      <c r="D26" s="27"/>
      <c r="E26" s="27"/>
      <c r="F26" s="27"/>
      <c r="G26" s="28"/>
      <c r="H26" s="29"/>
      <c r="I26" s="29"/>
      <c r="J26" s="29"/>
      <c r="K26" s="29"/>
    </row>
    <row r="27" spans="1:11" ht="26.1" customHeight="1">
      <c r="A27" s="1"/>
      <c r="B27" s="27"/>
      <c r="C27" s="27"/>
      <c r="D27" s="27"/>
      <c r="E27" s="27"/>
      <c r="F27" s="27"/>
      <c r="G27" s="28"/>
      <c r="H27" s="29"/>
      <c r="I27" s="29"/>
      <c r="J27" s="29"/>
      <c r="K27" s="29"/>
    </row>
    <row r="28" spans="1:11" ht="26.1" customHeight="1">
      <c r="A28" s="1"/>
      <c r="B28" s="27"/>
      <c r="C28" s="27"/>
      <c r="D28" s="27"/>
      <c r="E28" s="27"/>
      <c r="F28" s="27"/>
      <c r="G28" s="28"/>
      <c r="H28" s="29"/>
      <c r="I28" s="29"/>
      <c r="J28" s="29"/>
      <c r="K28" s="29"/>
    </row>
    <row r="29" spans="1:11" ht="26.1" customHeight="1">
      <c r="A29" s="1"/>
      <c r="B29" s="27"/>
      <c r="C29" s="27"/>
      <c r="D29" s="27"/>
      <c r="E29" s="27"/>
      <c r="F29" s="27"/>
      <c r="G29" s="28"/>
      <c r="H29" s="29"/>
      <c r="I29" s="29"/>
      <c r="J29" s="29"/>
      <c r="K29" s="29"/>
    </row>
    <row r="30" spans="1:11" ht="26.1" customHeight="1">
      <c r="A30" s="1"/>
      <c r="B30" s="27"/>
      <c r="C30" s="27"/>
      <c r="D30" s="27"/>
      <c r="E30" s="27"/>
      <c r="F30" s="27"/>
      <c r="G30" s="28"/>
      <c r="H30" s="29"/>
      <c r="I30" s="29"/>
      <c r="J30" s="29"/>
      <c r="K30" s="29"/>
    </row>
    <row r="31" spans="1:11" ht="26.1" customHeight="1">
      <c r="A31" s="1"/>
      <c r="B31" s="27"/>
      <c r="C31" s="27"/>
      <c r="D31" s="27"/>
      <c r="E31" s="27"/>
      <c r="F31" s="27"/>
      <c r="G31" s="28"/>
      <c r="H31" s="29"/>
      <c r="I31" s="29"/>
      <c r="J31" s="29"/>
      <c r="K31" s="29"/>
    </row>
    <row r="32" spans="1:11" ht="26.1" customHeight="1">
      <c r="A32" s="1"/>
      <c r="B32" s="27"/>
      <c r="C32" s="27"/>
      <c r="D32" s="27"/>
      <c r="E32" s="27"/>
      <c r="F32" s="27"/>
      <c r="G32" s="28"/>
      <c r="H32" s="29"/>
      <c r="I32" s="29"/>
      <c r="J32" s="29"/>
      <c r="K32" s="29"/>
    </row>
    <row r="33" spans="1:11" ht="26.1" customHeight="1">
      <c r="A33" s="1"/>
      <c r="B33" s="27"/>
      <c r="C33" s="27"/>
      <c r="D33" s="27"/>
      <c r="E33" s="27"/>
      <c r="F33" s="27"/>
      <c r="G33" s="28"/>
      <c r="H33" s="29"/>
      <c r="I33" s="29"/>
      <c r="J33" s="29"/>
      <c r="K33" s="29"/>
    </row>
    <row r="34" spans="1:11" ht="26.1" customHeight="1">
      <c r="A34" s="1"/>
      <c r="B34" s="27"/>
      <c r="C34" s="27"/>
      <c r="D34" s="27"/>
      <c r="E34" s="27"/>
      <c r="F34" s="27"/>
      <c r="G34" s="28"/>
      <c r="H34" s="29"/>
      <c r="I34" s="29"/>
      <c r="J34" s="29"/>
      <c r="K34" s="29"/>
    </row>
    <row r="35" spans="1:11" ht="26.1" customHeight="1">
      <c r="A35" s="1"/>
      <c r="B35" s="27"/>
      <c r="C35" s="27"/>
      <c r="D35" s="27"/>
      <c r="E35" s="27"/>
      <c r="F35" s="27"/>
      <c r="G35" s="28"/>
      <c r="H35" s="29"/>
      <c r="I35" s="29"/>
      <c r="J35" s="29"/>
      <c r="K35" s="29"/>
    </row>
    <row r="36" spans="1:11" ht="26.1" customHeight="1">
      <c r="A36" s="1"/>
      <c r="B36" s="27"/>
      <c r="C36" s="27"/>
      <c r="D36" s="27"/>
      <c r="E36" s="27"/>
      <c r="F36" s="27"/>
      <c r="G36" s="28"/>
      <c r="H36" s="29"/>
      <c r="I36" s="29"/>
      <c r="J36" s="29"/>
      <c r="K36" s="29"/>
    </row>
    <row r="37" spans="1:11" ht="26.1" customHeight="1">
      <c r="A37" s="1"/>
      <c r="B37" s="27"/>
      <c r="C37" s="27"/>
      <c r="D37" s="27"/>
      <c r="E37" s="27"/>
      <c r="F37" s="27"/>
      <c r="G37" s="28"/>
      <c r="H37" s="29"/>
      <c r="I37" s="29"/>
      <c r="J37" s="29"/>
      <c r="K37" s="29"/>
    </row>
    <row r="38" spans="1:11" ht="26.1" customHeight="1">
      <c r="A38" s="1"/>
      <c r="B38" s="27"/>
      <c r="C38" s="27"/>
      <c r="D38" s="27"/>
      <c r="E38" s="27"/>
      <c r="F38" s="27"/>
      <c r="G38" s="28"/>
      <c r="H38" s="29"/>
      <c r="I38" s="29"/>
      <c r="J38" s="29"/>
      <c r="K38" s="29"/>
    </row>
    <row r="39" spans="1:11" ht="26.1" customHeight="1">
      <c r="A39" s="1"/>
      <c r="B39" s="27"/>
      <c r="C39" s="27"/>
      <c r="D39" s="27"/>
      <c r="E39" s="27"/>
      <c r="F39" s="27"/>
      <c r="G39" s="28"/>
      <c r="H39" s="29"/>
      <c r="I39" s="29"/>
      <c r="J39" s="29"/>
      <c r="K39" s="29"/>
    </row>
    <row r="40" spans="1:11" ht="26.1" customHeight="1">
      <c r="A40" s="1"/>
      <c r="B40" s="27"/>
      <c r="C40" s="27"/>
      <c r="D40" s="27"/>
      <c r="E40" s="27"/>
      <c r="F40" s="27"/>
      <c r="G40" s="28"/>
      <c r="H40" s="29"/>
      <c r="I40" s="29"/>
      <c r="J40" s="29"/>
      <c r="K40" s="29"/>
    </row>
    <row r="41" spans="1:11" ht="26.1" customHeight="1">
      <c r="A41" s="1"/>
      <c r="B41" s="27"/>
      <c r="C41" s="27"/>
      <c r="D41" s="27"/>
      <c r="E41" s="27"/>
      <c r="F41" s="27"/>
      <c r="G41" s="28"/>
      <c r="H41" s="29"/>
      <c r="I41" s="29"/>
      <c r="J41" s="29"/>
      <c r="K41" s="29"/>
    </row>
    <row r="42" spans="1:11" ht="26.1" customHeight="1">
      <c r="A42" s="1"/>
      <c r="B42" s="27"/>
      <c r="C42" s="27"/>
      <c r="D42" s="27"/>
      <c r="E42" s="27"/>
      <c r="F42" s="27"/>
      <c r="G42" s="28"/>
      <c r="H42" s="29"/>
      <c r="I42" s="29"/>
      <c r="J42" s="29"/>
      <c r="K42" s="29"/>
    </row>
    <row r="43" spans="1:11" ht="26.1" customHeight="1">
      <c r="A43" s="1"/>
      <c r="B43" s="27"/>
      <c r="C43" s="27"/>
      <c r="D43" s="27"/>
      <c r="E43" s="27"/>
      <c r="F43" s="27"/>
      <c r="G43" s="28"/>
      <c r="H43" s="29"/>
      <c r="I43" s="29"/>
      <c r="J43" s="29"/>
      <c r="K43" s="29"/>
    </row>
    <row r="44" spans="1:11" ht="26.1" customHeight="1">
      <c r="A44" s="1"/>
      <c r="B44" s="27"/>
      <c r="C44" s="27"/>
      <c r="D44" s="27"/>
      <c r="E44" s="27"/>
      <c r="F44" s="27"/>
      <c r="G44" s="28"/>
      <c r="H44" s="29"/>
      <c r="I44" s="29"/>
      <c r="J44" s="29"/>
      <c r="K44" s="29"/>
    </row>
    <row r="45" spans="1:11" ht="26.1" customHeight="1">
      <c r="A45" s="1"/>
      <c r="B45" s="27"/>
      <c r="C45" s="27"/>
      <c r="D45" s="27"/>
      <c r="E45" s="27"/>
      <c r="F45" s="27"/>
      <c r="G45" s="28"/>
      <c r="H45" s="29"/>
      <c r="I45" s="29"/>
      <c r="J45" s="29"/>
      <c r="K45" s="29"/>
    </row>
    <row r="46" spans="1:11" ht="26.1" customHeight="1">
      <c r="A46" s="1"/>
      <c r="B46" s="27"/>
      <c r="C46" s="27"/>
      <c r="D46" s="27"/>
      <c r="E46" s="27"/>
      <c r="F46" s="27"/>
      <c r="G46" s="28"/>
      <c r="H46" s="29"/>
      <c r="I46" s="29"/>
      <c r="J46" s="29"/>
      <c r="K46" s="29"/>
    </row>
  </sheetData>
  <mergeCells count="7">
    <mergeCell ref="C9:F9"/>
    <mergeCell ref="A10:I10"/>
    <mergeCell ref="A1:K1"/>
    <mergeCell ref="A5:H5"/>
    <mergeCell ref="C6:F6"/>
    <mergeCell ref="C7:F7"/>
    <mergeCell ref="C8:F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9"/>
  <sheetViews>
    <sheetView zoomScale="90" zoomScaleNormal="90" workbookViewId="0">
      <pane ySplit="2" topLeftCell="A18" activePane="bottomLeft" state="frozen"/>
      <selection pane="bottomLeft" activeCell="C33" sqref="C33"/>
    </sheetView>
  </sheetViews>
  <sheetFormatPr defaultColWidth="9" defaultRowHeight="16.5"/>
  <cols>
    <col min="1" max="1" width="20.125" style="108" customWidth="1"/>
    <col min="2" max="2" width="6.875" style="108" customWidth="1"/>
    <col min="3" max="3" width="89" style="108" customWidth="1"/>
    <col min="4" max="4" width="12.625" style="108" customWidth="1"/>
    <col min="5" max="5" width="27.625" style="126" customWidth="1"/>
    <col min="6" max="16384" width="9" style="108"/>
  </cols>
  <sheetData>
    <row r="1" spans="1:5" ht="36.6" customHeight="1" thickBot="1">
      <c r="A1" s="104" t="s">
        <v>63</v>
      </c>
      <c r="B1" s="105"/>
      <c r="C1" s="105"/>
      <c r="D1" s="106"/>
      <c r="E1" s="107"/>
    </row>
    <row r="2" spans="1:5">
      <c r="A2" s="109" t="s">
        <v>28</v>
      </c>
      <c r="B2" s="110" t="s">
        <v>29</v>
      </c>
      <c r="C2" s="111" t="s">
        <v>30</v>
      </c>
      <c r="D2" s="111" t="s">
        <v>31</v>
      </c>
      <c r="E2" s="131" t="s">
        <v>32</v>
      </c>
    </row>
    <row r="3" spans="1:5" ht="18" customHeight="1">
      <c r="A3" s="112" t="s">
        <v>33</v>
      </c>
      <c r="B3" s="113"/>
      <c r="C3" s="113"/>
      <c r="D3" s="114"/>
      <c r="E3" s="132"/>
    </row>
    <row r="4" spans="1:5">
      <c r="A4" s="115">
        <v>43810</v>
      </c>
      <c r="B4" s="116">
        <v>1</v>
      </c>
      <c r="C4" s="117" t="s">
        <v>34</v>
      </c>
      <c r="D4" s="118"/>
      <c r="E4" s="133"/>
    </row>
    <row r="5" spans="1:5">
      <c r="A5" s="115">
        <v>43811</v>
      </c>
      <c r="B5" s="116">
        <v>1</v>
      </c>
      <c r="C5" s="117" t="s">
        <v>35</v>
      </c>
      <c r="D5" s="118"/>
      <c r="E5" s="133"/>
    </row>
    <row r="6" spans="1:5">
      <c r="A6" s="115">
        <v>43812</v>
      </c>
      <c r="B6" s="116">
        <v>1</v>
      </c>
      <c r="C6" s="117" t="s">
        <v>36</v>
      </c>
      <c r="D6" s="118"/>
      <c r="E6" s="133"/>
    </row>
    <row r="7" spans="1:5">
      <c r="A7" s="112" t="s">
        <v>37</v>
      </c>
      <c r="B7" s="113"/>
      <c r="C7" s="113"/>
      <c r="D7" s="114"/>
      <c r="E7" s="132"/>
    </row>
    <row r="8" spans="1:5">
      <c r="A8" s="115">
        <v>43818</v>
      </c>
      <c r="B8" s="116">
        <v>1</v>
      </c>
      <c r="C8" s="117" t="s">
        <v>38</v>
      </c>
      <c r="D8" s="118" t="s">
        <v>39</v>
      </c>
      <c r="E8" s="133" t="s">
        <v>40</v>
      </c>
    </row>
    <row r="9" spans="1:5">
      <c r="A9" s="112" t="s">
        <v>41</v>
      </c>
      <c r="B9" s="113"/>
      <c r="C9" s="113"/>
      <c r="D9" s="114"/>
      <c r="E9" s="132"/>
    </row>
    <row r="10" spans="1:5">
      <c r="A10" s="115">
        <v>43820</v>
      </c>
      <c r="B10" s="137">
        <v>1</v>
      </c>
      <c r="C10" s="117" t="s">
        <v>42</v>
      </c>
      <c r="D10" s="118" t="s">
        <v>39</v>
      </c>
      <c r="E10" s="133" t="s">
        <v>43</v>
      </c>
    </row>
    <row r="11" spans="1:5">
      <c r="A11" s="115">
        <v>43820</v>
      </c>
      <c r="B11" s="138">
        <v>1</v>
      </c>
      <c r="C11" s="117" t="s">
        <v>44</v>
      </c>
      <c r="D11" s="118"/>
      <c r="E11" s="133"/>
    </row>
    <row r="12" spans="1:5">
      <c r="A12" s="115">
        <v>43821</v>
      </c>
      <c r="B12" s="116">
        <v>1</v>
      </c>
      <c r="C12" s="117" t="s">
        <v>45</v>
      </c>
      <c r="D12" s="118"/>
      <c r="E12" s="133"/>
    </row>
    <row r="13" spans="1:5">
      <c r="A13" s="115">
        <v>43822</v>
      </c>
      <c r="B13" s="116">
        <v>1</v>
      </c>
      <c r="C13" s="117" t="s">
        <v>46</v>
      </c>
      <c r="D13" s="118"/>
      <c r="E13" s="133"/>
    </row>
    <row r="14" spans="1:5">
      <c r="A14" s="115">
        <v>43823</v>
      </c>
      <c r="B14" s="116">
        <v>1</v>
      </c>
      <c r="C14" s="117" t="s">
        <v>47</v>
      </c>
      <c r="D14" s="118"/>
      <c r="E14" s="133"/>
    </row>
    <row r="15" spans="1:5">
      <c r="A15" s="112" t="s">
        <v>48</v>
      </c>
      <c r="B15" s="113"/>
      <c r="C15" s="113"/>
      <c r="D15" s="114"/>
      <c r="E15" s="132"/>
    </row>
    <row r="16" spans="1:5">
      <c r="A16" s="115">
        <v>43827</v>
      </c>
      <c r="B16" s="116">
        <v>1</v>
      </c>
      <c r="C16" s="117" t="s">
        <v>49</v>
      </c>
      <c r="D16" s="118"/>
      <c r="E16" s="133"/>
    </row>
    <row r="17" spans="1:5">
      <c r="A17" s="115">
        <v>43828</v>
      </c>
      <c r="B17" s="116">
        <v>1</v>
      </c>
      <c r="C17" s="117" t="s">
        <v>50</v>
      </c>
      <c r="D17" s="118"/>
      <c r="E17" s="133"/>
    </row>
    <row r="18" spans="1:5">
      <c r="A18" s="112" t="s">
        <v>41</v>
      </c>
      <c r="B18" s="113"/>
      <c r="C18" s="113"/>
      <c r="D18" s="114"/>
      <c r="E18" s="132"/>
    </row>
    <row r="19" spans="1:5">
      <c r="A19" s="115">
        <v>43829</v>
      </c>
      <c r="B19" s="116">
        <v>1</v>
      </c>
      <c r="C19" s="117" t="s">
        <v>51</v>
      </c>
      <c r="D19" s="118"/>
      <c r="E19" s="133"/>
    </row>
    <row r="20" spans="1:5">
      <c r="A20" s="115">
        <v>43830</v>
      </c>
      <c r="B20" s="116">
        <v>1</v>
      </c>
      <c r="C20" s="117" t="s">
        <v>52</v>
      </c>
      <c r="D20" s="118"/>
      <c r="E20" s="133"/>
    </row>
    <row r="21" spans="1:5">
      <c r="A21" s="115">
        <v>43834</v>
      </c>
      <c r="B21" s="116">
        <v>1</v>
      </c>
      <c r="C21" s="117" t="s">
        <v>53</v>
      </c>
      <c r="D21" s="118"/>
      <c r="E21" s="133"/>
    </row>
    <row r="22" spans="1:5">
      <c r="A22" s="115">
        <v>43835</v>
      </c>
      <c r="B22" s="116">
        <v>1</v>
      </c>
      <c r="C22" s="117" t="s">
        <v>54</v>
      </c>
      <c r="D22" s="118" t="s">
        <v>39</v>
      </c>
      <c r="E22" s="133" t="s">
        <v>55</v>
      </c>
    </row>
    <row r="23" spans="1:5">
      <c r="A23" s="112" t="s">
        <v>56</v>
      </c>
      <c r="B23" s="113"/>
      <c r="C23" s="113"/>
      <c r="D23" s="114"/>
      <c r="E23" s="132"/>
    </row>
    <row r="24" spans="1:5">
      <c r="A24" s="115">
        <v>43837</v>
      </c>
      <c r="B24" s="116">
        <v>1</v>
      </c>
      <c r="C24" s="117" t="s">
        <v>57</v>
      </c>
      <c r="D24" s="118"/>
      <c r="E24" s="133"/>
    </row>
    <row r="25" spans="1:5">
      <c r="A25" s="115">
        <v>43838</v>
      </c>
      <c r="B25" s="116">
        <v>1</v>
      </c>
      <c r="C25" s="117" t="s">
        <v>58</v>
      </c>
      <c r="D25" s="118"/>
      <c r="E25" s="133"/>
    </row>
    <row r="26" spans="1:5">
      <c r="A26" s="112" t="s">
        <v>41</v>
      </c>
      <c r="B26" s="113"/>
      <c r="C26" s="113"/>
      <c r="D26" s="114"/>
      <c r="E26" s="132"/>
    </row>
    <row r="27" spans="1:5">
      <c r="A27" s="115">
        <v>43839</v>
      </c>
      <c r="B27" s="116">
        <v>1</v>
      </c>
      <c r="C27" s="119" t="s">
        <v>59</v>
      </c>
      <c r="D27" s="120"/>
      <c r="E27" s="134"/>
    </row>
    <row r="28" spans="1:5">
      <c r="A28" s="121">
        <v>43840</v>
      </c>
      <c r="B28" s="116">
        <v>1</v>
      </c>
      <c r="C28" s="122" t="s">
        <v>60</v>
      </c>
      <c r="D28" s="120"/>
      <c r="E28" s="135"/>
    </row>
    <row r="29" spans="1:5">
      <c r="A29" s="112" t="s">
        <v>61</v>
      </c>
      <c r="B29" s="113"/>
      <c r="C29" s="113"/>
      <c r="D29" s="114"/>
      <c r="E29" s="132"/>
    </row>
    <row r="30" spans="1:5">
      <c r="A30" s="115" t="s">
        <v>117</v>
      </c>
      <c r="B30" s="116">
        <v>2</v>
      </c>
      <c r="C30" s="119" t="s">
        <v>62</v>
      </c>
      <c r="D30" s="120"/>
      <c r="E30" s="134"/>
    </row>
    <row r="31" spans="1:5" ht="17.25" thickBot="1">
      <c r="A31" s="123" t="s">
        <v>107</v>
      </c>
      <c r="B31" s="124">
        <f>SUM(B4:B30)</f>
        <v>21</v>
      </c>
      <c r="C31" s="125"/>
      <c r="D31" s="125"/>
      <c r="E31" s="136"/>
    </row>
    <row r="33" spans="1:5" ht="17.25" thickBot="1"/>
    <row r="34" spans="1:5">
      <c r="A34" s="249" t="s">
        <v>108</v>
      </c>
      <c r="B34" s="250"/>
    </row>
    <row r="35" spans="1:5">
      <c r="A35" s="127" t="s">
        <v>8</v>
      </c>
      <c r="B35" s="128">
        <v>19</v>
      </c>
      <c r="C35" s="126"/>
      <c r="E35" s="108"/>
    </row>
    <row r="36" spans="1:5" ht="17.25" thickBot="1">
      <c r="A36" s="129" t="s">
        <v>12</v>
      </c>
      <c r="B36" s="130">
        <v>1</v>
      </c>
      <c r="C36" s="126"/>
      <c r="E36" s="108"/>
    </row>
    <row r="38" spans="1:5">
      <c r="A38" s="251"/>
      <c r="B38" s="251"/>
      <c r="E38" s="108"/>
    </row>
    <row r="39" spans="1:5">
      <c r="A39" s="251"/>
      <c r="B39" s="251"/>
      <c r="E39" s="108"/>
    </row>
  </sheetData>
  <mergeCells count="3">
    <mergeCell ref="A34:B34"/>
    <mergeCell ref="A38:B38"/>
    <mergeCell ref="A39:B3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opLeftCell="A10" workbookViewId="0">
      <selection activeCell="C14" sqref="C14:F14"/>
    </sheetView>
  </sheetViews>
  <sheetFormatPr defaultColWidth="9" defaultRowHeight="16.5"/>
  <cols>
    <col min="1" max="1" width="8.375" style="26" customWidth="1"/>
    <col min="2" max="2" width="16.125" style="30" customWidth="1"/>
    <col min="3" max="5" width="20" style="30" customWidth="1"/>
    <col min="6" max="6" width="34.125" style="30" customWidth="1"/>
    <col min="7" max="7" width="7.375" style="1" customWidth="1"/>
    <col min="8" max="8" width="8.625" style="1" customWidth="1"/>
    <col min="9" max="11" width="7.375" style="1" customWidth="1"/>
    <col min="12" max="12" width="8.875" style="1" customWidth="1"/>
    <col min="13" max="13" width="10.625" style="1" customWidth="1"/>
    <col min="14" max="14" width="18.625" style="1" customWidth="1"/>
    <col min="15" max="16384" width="9" style="1"/>
  </cols>
  <sheetData>
    <row r="1" spans="1:13" ht="39.950000000000003" customHeight="1">
      <c r="A1" s="241" t="s">
        <v>138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26.1" customHeight="1">
      <c r="A2" s="147" t="s">
        <v>19</v>
      </c>
      <c r="B2" s="147" t="s">
        <v>139</v>
      </c>
      <c r="C2" s="147"/>
      <c r="D2" s="147"/>
      <c r="E2" s="147"/>
      <c r="F2" s="147"/>
      <c r="G2" s="147" t="s">
        <v>118</v>
      </c>
      <c r="H2" s="153"/>
      <c r="I2" s="153"/>
      <c r="J2" s="188"/>
      <c r="K2" s="59"/>
      <c r="L2" s="59"/>
      <c r="M2" s="59"/>
    </row>
    <row r="3" spans="1:13" ht="26.1" customHeight="1">
      <c r="A3" s="149" t="s">
        <v>140</v>
      </c>
      <c r="B3" s="149" t="s">
        <v>141</v>
      </c>
      <c r="C3" s="149"/>
      <c r="D3" s="149"/>
      <c r="E3" s="149"/>
      <c r="F3" s="149"/>
      <c r="G3" s="149" t="s">
        <v>142</v>
      </c>
      <c r="H3" s="154"/>
      <c r="I3" s="154"/>
      <c r="J3" s="154"/>
    </row>
    <row r="4" spans="1:13" ht="26.1" customHeight="1">
      <c r="A4" s="219"/>
      <c r="B4" s="219"/>
      <c r="C4" s="220"/>
      <c r="D4" s="220"/>
      <c r="E4" s="147"/>
      <c r="F4" s="148"/>
      <c r="G4" s="221"/>
      <c r="H4" s="155"/>
      <c r="I4" s="155"/>
      <c r="J4" s="221"/>
      <c r="K4" s="59"/>
      <c r="L4" s="59"/>
      <c r="M4" s="59"/>
    </row>
    <row r="5" spans="1:13" ht="26.1" customHeight="1">
      <c r="A5" s="222"/>
      <c r="B5" s="222"/>
      <c r="C5" s="223"/>
      <c r="D5" s="223"/>
      <c r="E5" s="223"/>
      <c r="F5" s="150"/>
      <c r="G5" s="2"/>
      <c r="H5" s="151"/>
      <c r="I5" s="151"/>
      <c r="J5" s="2"/>
      <c r="K5" s="2"/>
      <c r="L5" s="156"/>
      <c r="M5" s="2"/>
    </row>
    <row r="6" spans="1:13" ht="26.1" customHeight="1" thickBot="1">
      <c r="A6" s="242"/>
      <c r="B6" s="242"/>
      <c r="C6" s="242"/>
      <c r="D6" s="242"/>
      <c r="E6" s="242"/>
      <c r="F6" s="242"/>
      <c r="G6" s="242"/>
      <c r="H6" s="242"/>
      <c r="I6" s="160"/>
      <c r="J6" s="160"/>
      <c r="K6" s="167"/>
      <c r="L6" s="4"/>
    </row>
    <row r="7" spans="1:13" ht="26.1" customHeight="1">
      <c r="A7" s="5" t="s">
        <v>0</v>
      </c>
      <c r="B7" s="169" t="s">
        <v>65</v>
      </c>
      <c r="C7" s="243" t="s">
        <v>2</v>
      </c>
      <c r="D7" s="244"/>
      <c r="E7" s="244"/>
      <c r="F7" s="245"/>
      <c r="G7" s="170" t="s">
        <v>3</v>
      </c>
      <c r="H7" s="171" t="s">
        <v>4</v>
      </c>
      <c r="I7" s="171" t="s">
        <v>66</v>
      </c>
      <c r="J7" s="171" t="s">
        <v>67</v>
      </c>
      <c r="K7" s="171" t="s">
        <v>68</v>
      </c>
      <c r="L7" s="172" t="s">
        <v>69</v>
      </c>
      <c r="M7" s="173" t="s">
        <v>70</v>
      </c>
    </row>
    <row r="8" spans="1:13" ht="26.1" customHeight="1">
      <c r="A8" s="299" t="s">
        <v>143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1"/>
    </row>
    <row r="9" spans="1:13" ht="26.1" customHeight="1">
      <c r="A9" s="311">
        <v>1</v>
      </c>
      <c r="B9" s="313" t="s">
        <v>144</v>
      </c>
      <c r="C9" s="283" t="s">
        <v>145</v>
      </c>
      <c r="D9" s="284"/>
      <c r="E9" s="284"/>
      <c r="F9" s="285"/>
      <c r="G9" s="181">
        <v>1000</v>
      </c>
      <c r="H9" s="182" t="s">
        <v>146</v>
      </c>
      <c r="I9" s="183">
        <v>1</v>
      </c>
      <c r="J9" s="183">
        <v>2</v>
      </c>
      <c r="K9" s="183">
        <v>1</v>
      </c>
      <c r="L9" s="183">
        <f>G9*I9*J9*K9</f>
        <v>2000</v>
      </c>
      <c r="M9" s="302">
        <f>SUM(L9:L10)</f>
        <v>4000</v>
      </c>
    </row>
    <row r="10" spans="1:13" ht="26.1" customHeight="1" thickBot="1">
      <c r="A10" s="312"/>
      <c r="B10" s="314"/>
      <c r="C10" s="305" t="s">
        <v>147</v>
      </c>
      <c r="D10" s="306"/>
      <c r="E10" s="306"/>
      <c r="F10" s="307"/>
      <c r="G10" s="195">
        <v>1000</v>
      </c>
      <c r="H10" s="196" t="s">
        <v>146</v>
      </c>
      <c r="I10" s="197">
        <v>1</v>
      </c>
      <c r="J10" s="197">
        <v>2</v>
      </c>
      <c r="K10" s="197">
        <v>1</v>
      </c>
      <c r="L10" s="197">
        <f>G10*I10*J10*K10</f>
        <v>2000</v>
      </c>
      <c r="M10" s="263"/>
    </row>
    <row r="11" spans="1:13" ht="26.1" customHeight="1">
      <c r="A11" s="299" t="s">
        <v>148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1"/>
    </row>
    <row r="12" spans="1:13" ht="26.1" customHeight="1">
      <c r="A12" s="311">
        <v>1</v>
      </c>
      <c r="B12" s="313" t="s">
        <v>149</v>
      </c>
      <c r="C12" s="315" t="s">
        <v>150</v>
      </c>
      <c r="D12" s="316"/>
      <c r="E12" s="316"/>
      <c r="F12" s="317"/>
      <c r="G12" s="181">
        <v>600</v>
      </c>
      <c r="H12" s="182" t="s">
        <v>119</v>
      </c>
      <c r="I12" s="183">
        <v>1</v>
      </c>
      <c r="J12" s="183">
        <v>2</v>
      </c>
      <c r="K12" s="183">
        <v>1</v>
      </c>
      <c r="L12" s="183">
        <f>G12*I12*J12*K12</f>
        <v>1200</v>
      </c>
      <c r="M12" s="302">
        <f>SUM(L12:L15)</f>
        <v>2600</v>
      </c>
    </row>
    <row r="13" spans="1:13" ht="26.1" customHeight="1">
      <c r="A13" s="311"/>
      <c r="B13" s="290"/>
      <c r="C13" s="283" t="s">
        <v>151</v>
      </c>
      <c r="D13" s="284"/>
      <c r="E13" s="284"/>
      <c r="F13" s="285"/>
      <c r="G13" s="184">
        <v>600</v>
      </c>
      <c r="H13" s="205" t="s">
        <v>119</v>
      </c>
      <c r="I13" s="186">
        <v>1</v>
      </c>
      <c r="J13" s="186">
        <v>1</v>
      </c>
      <c r="K13" s="186">
        <v>1</v>
      </c>
      <c r="L13" s="183">
        <f>G13*I13*J13*K13</f>
        <v>600</v>
      </c>
      <c r="M13" s="262"/>
    </row>
    <row r="14" spans="1:13" ht="26.1" customHeight="1">
      <c r="A14" s="311"/>
      <c r="B14" s="290"/>
      <c r="C14" s="283" t="s">
        <v>152</v>
      </c>
      <c r="D14" s="284"/>
      <c r="E14" s="284"/>
      <c r="F14" s="285"/>
      <c r="G14" s="184">
        <v>600</v>
      </c>
      <c r="H14" s="205" t="s">
        <v>119</v>
      </c>
      <c r="I14" s="186">
        <v>1</v>
      </c>
      <c r="J14" s="186">
        <v>1</v>
      </c>
      <c r="K14" s="186">
        <v>1</v>
      </c>
      <c r="L14" s="183">
        <f>G14*I14*J14*K14</f>
        <v>600</v>
      </c>
      <c r="M14" s="262"/>
    </row>
    <row r="15" spans="1:13" ht="26.1" customHeight="1" thickBot="1">
      <c r="A15" s="312"/>
      <c r="B15" s="314"/>
      <c r="C15" s="308" t="s">
        <v>153</v>
      </c>
      <c r="D15" s="309"/>
      <c r="E15" s="309"/>
      <c r="F15" s="310"/>
      <c r="G15" s="195">
        <v>100</v>
      </c>
      <c r="H15" s="196" t="s">
        <v>119</v>
      </c>
      <c r="I15" s="197">
        <v>1</v>
      </c>
      <c r="J15" s="197">
        <v>2</v>
      </c>
      <c r="K15" s="197">
        <v>1</v>
      </c>
      <c r="L15" s="197">
        <f>G15*I15*J15*K15</f>
        <v>200</v>
      </c>
      <c r="M15" s="263"/>
    </row>
    <row r="16" spans="1:13" ht="26.1" customHeight="1">
      <c r="A16" s="299" t="s">
        <v>154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1"/>
    </row>
    <row r="17" spans="1:13" ht="26.1" customHeight="1">
      <c r="A17" s="12">
        <v>1</v>
      </c>
      <c r="B17" s="204" t="s">
        <v>155</v>
      </c>
      <c r="C17" s="283" t="s">
        <v>156</v>
      </c>
      <c r="D17" s="284"/>
      <c r="E17" s="284"/>
      <c r="F17" s="285"/>
      <c r="G17" s="181">
        <v>300</v>
      </c>
      <c r="H17" s="182" t="s">
        <v>88</v>
      </c>
      <c r="I17" s="183">
        <v>1</v>
      </c>
      <c r="J17" s="183">
        <v>1</v>
      </c>
      <c r="K17" s="183">
        <v>2</v>
      </c>
      <c r="L17" s="183">
        <f>G17*I17*J17*K17</f>
        <v>600</v>
      </c>
      <c r="M17" s="302">
        <f>SUM(L17:L18)</f>
        <v>2600</v>
      </c>
    </row>
    <row r="18" spans="1:13" ht="26.1" customHeight="1" thickBot="1">
      <c r="A18" s="12">
        <v>2</v>
      </c>
      <c r="B18" s="185" t="s">
        <v>157</v>
      </c>
      <c r="C18" s="267" t="s">
        <v>158</v>
      </c>
      <c r="D18" s="303"/>
      <c r="E18" s="303"/>
      <c r="F18" s="304"/>
      <c r="G18" s="181">
        <v>2000</v>
      </c>
      <c r="H18" s="182" t="s">
        <v>88</v>
      </c>
      <c r="I18" s="183">
        <v>1</v>
      </c>
      <c r="J18" s="183">
        <v>1</v>
      </c>
      <c r="K18" s="183">
        <v>1</v>
      </c>
      <c r="L18" s="183">
        <f>G18*I18*J18*K18</f>
        <v>2000</v>
      </c>
      <c r="M18" s="302"/>
    </row>
    <row r="19" spans="1:13" ht="26.1" customHeight="1">
      <c r="A19" s="280" t="s">
        <v>159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2"/>
    </row>
    <row r="20" spans="1:13" s="2" customFormat="1" ht="26.1" customHeight="1">
      <c r="A20" s="252">
        <v>1</v>
      </c>
      <c r="B20" s="290" t="s">
        <v>160</v>
      </c>
      <c r="C20" s="289" t="s">
        <v>120</v>
      </c>
      <c r="D20" s="268"/>
      <c r="E20" s="268"/>
      <c r="F20" s="269"/>
      <c r="G20" s="181">
        <v>300</v>
      </c>
      <c r="H20" s="152" t="s">
        <v>90</v>
      </c>
      <c r="I20" s="157">
        <v>1</v>
      </c>
      <c r="J20" s="157">
        <v>1</v>
      </c>
      <c r="K20" s="157">
        <v>3</v>
      </c>
      <c r="L20" s="183">
        <f>G20*I20*J20*K20</f>
        <v>900</v>
      </c>
      <c r="M20" s="291">
        <f>SUM(L20:L23)</f>
        <v>4200</v>
      </c>
    </row>
    <row r="21" spans="1:13" s="2" customFormat="1" ht="26.1" customHeight="1">
      <c r="A21" s="286"/>
      <c r="B21" s="290"/>
      <c r="C21" s="283" t="s">
        <v>121</v>
      </c>
      <c r="D21" s="284"/>
      <c r="E21" s="284"/>
      <c r="F21" s="285"/>
      <c r="G21" s="181">
        <v>300</v>
      </c>
      <c r="H21" s="152" t="s">
        <v>90</v>
      </c>
      <c r="I21" s="157">
        <v>1</v>
      </c>
      <c r="J21" s="157">
        <v>1</v>
      </c>
      <c r="K21" s="157">
        <v>3</v>
      </c>
      <c r="L21" s="183">
        <f>G21*I21*J21*K21</f>
        <v>900</v>
      </c>
      <c r="M21" s="292"/>
    </row>
    <row r="22" spans="1:13" ht="26.1" customHeight="1">
      <c r="A22" s="287">
        <v>2</v>
      </c>
      <c r="B22" s="254" t="s">
        <v>100</v>
      </c>
      <c r="C22" s="283" t="s">
        <v>161</v>
      </c>
      <c r="D22" s="284"/>
      <c r="E22" s="284"/>
      <c r="F22" s="285"/>
      <c r="G22" s="181">
        <v>600</v>
      </c>
      <c r="H22" s="182" t="s">
        <v>162</v>
      </c>
      <c r="I22" s="183">
        <v>1</v>
      </c>
      <c r="J22" s="183">
        <v>1</v>
      </c>
      <c r="K22" s="183">
        <v>2</v>
      </c>
      <c r="L22" s="157">
        <f>G22*I22*J22*K22</f>
        <v>1200</v>
      </c>
      <c r="M22" s="292"/>
    </row>
    <row r="23" spans="1:13" ht="26.1" customHeight="1" thickBot="1">
      <c r="A23" s="288"/>
      <c r="B23" s="279"/>
      <c r="C23" s="283" t="s">
        <v>163</v>
      </c>
      <c r="D23" s="284"/>
      <c r="E23" s="284"/>
      <c r="F23" s="285"/>
      <c r="G23" s="181">
        <v>600</v>
      </c>
      <c r="H23" s="182" t="s">
        <v>162</v>
      </c>
      <c r="I23" s="183">
        <v>1</v>
      </c>
      <c r="J23" s="183">
        <v>1</v>
      </c>
      <c r="K23" s="183">
        <v>2</v>
      </c>
      <c r="L23" s="157">
        <f>G23*I23*J23*K23</f>
        <v>1200</v>
      </c>
      <c r="M23" s="292"/>
    </row>
    <row r="24" spans="1:13" ht="26.1" customHeight="1">
      <c r="A24" s="280" t="s">
        <v>164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2"/>
    </row>
    <row r="25" spans="1:13" ht="26.1" customHeight="1">
      <c r="A25" s="12">
        <v>1</v>
      </c>
      <c r="B25" s="185" t="s">
        <v>165</v>
      </c>
      <c r="C25" s="289" t="s">
        <v>166</v>
      </c>
      <c r="D25" s="268"/>
      <c r="E25" s="268"/>
      <c r="F25" s="269"/>
      <c r="G25" s="184">
        <v>25</v>
      </c>
      <c r="H25" s="205" t="s">
        <v>167</v>
      </c>
      <c r="I25" s="183">
        <v>1</v>
      </c>
      <c r="J25" s="183">
        <v>1</v>
      </c>
      <c r="K25" s="183">
        <v>6</v>
      </c>
      <c r="L25" s="183">
        <f t="shared" ref="L25:L30" si="0">G25*I25*J25*K25</f>
        <v>150</v>
      </c>
      <c r="M25" s="262">
        <f>SUM(L25:L30)</f>
        <v>1037</v>
      </c>
    </row>
    <row r="26" spans="1:13" ht="26.1" customHeight="1">
      <c r="A26" s="12">
        <v>2</v>
      </c>
      <c r="B26" s="185" t="s">
        <v>168</v>
      </c>
      <c r="C26" s="289" t="s">
        <v>169</v>
      </c>
      <c r="D26" s="268"/>
      <c r="E26" s="268"/>
      <c r="F26" s="269"/>
      <c r="G26" s="181">
        <v>2</v>
      </c>
      <c r="H26" s="182" t="s">
        <v>167</v>
      </c>
      <c r="I26" s="183">
        <v>1</v>
      </c>
      <c r="J26" s="183">
        <v>1</v>
      </c>
      <c r="K26" s="183">
        <v>200</v>
      </c>
      <c r="L26" s="183">
        <f t="shared" si="0"/>
        <v>400</v>
      </c>
      <c r="M26" s="262"/>
    </row>
    <row r="27" spans="1:13" ht="26.1" customHeight="1">
      <c r="A27" s="12">
        <v>3</v>
      </c>
      <c r="B27" s="185" t="s">
        <v>170</v>
      </c>
      <c r="C27" s="289" t="s">
        <v>171</v>
      </c>
      <c r="D27" s="268"/>
      <c r="E27" s="268"/>
      <c r="F27" s="269"/>
      <c r="G27" s="181">
        <v>25</v>
      </c>
      <c r="H27" s="182" t="s">
        <v>167</v>
      </c>
      <c r="I27" s="183">
        <v>1</v>
      </c>
      <c r="J27" s="183">
        <v>1</v>
      </c>
      <c r="K27" s="183">
        <v>2</v>
      </c>
      <c r="L27" s="183">
        <f t="shared" si="0"/>
        <v>50</v>
      </c>
      <c r="M27" s="262"/>
    </row>
    <row r="28" spans="1:13" ht="26.1" customHeight="1">
      <c r="A28" s="12">
        <v>4</v>
      </c>
      <c r="B28" s="185" t="s">
        <v>97</v>
      </c>
      <c r="C28" s="289" t="s">
        <v>172</v>
      </c>
      <c r="D28" s="268"/>
      <c r="E28" s="268"/>
      <c r="F28" s="269"/>
      <c r="G28" s="181">
        <v>18</v>
      </c>
      <c r="H28" s="182" t="s">
        <v>173</v>
      </c>
      <c r="I28" s="183">
        <v>1</v>
      </c>
      <c r="J28" s="183">
        <v>1</v>
      </c>
      <c r="K28" s="183">
        <v>1</v>
      </c>
      <c r="L28" s="183">
        <f t="shared" si="0"/>
        <v>18</v>
      </c>
      <c r="M28" s="262"/>
    </row>
    <row r="29" spans="1:13" ht="26.1" customHeight="1">
      <c r="A29" s="12">
        <v>5</v>
      </c>
      <c r="B29" s="185" t="s">
        <v>174</v>
      </c>
      <c r="C29" s="289" t="s">
        <v>175</v>
      </c>
      <c r="D29" s="268"/>
      <c r="E29" s="268"/>
      <c r="F29" s="269"/>
      <c r="G29" s="184">
        <v>30</v>
      </c>
      <c r="H29" s="205" t="s">
        <v>176</v>
      </c>
      <c r="I29" s="183">
        <v>1</v>
      </c>
      <c r="J29" s="183">
        <v>1</v>
      </c>
      <c r="K29" s="183">
        <v>2</v>
      </c>
      <c r="L29" s="183">
        <f t="shared" si="0"/>
        <v>60</v>
      </c>
      <c r="M29" s="262"/>
    </row>
    <row r="30" spans="1:13" ht="26.1" customHeight="1" thickBot="1">
      <c r="A30" s="12">
        <v>6</v>
      </c>
      <c r="B30" s="194" t="s">
        <v>177</v>
      </c>
      <c r="C30" s="318" t="s">
        <v>178</v>
      </c>
      <c r="D30" s="318"/>
      <c r="E30" s="318"/>
      <c r="F30" s="318"/>
      <c r="G30" s="184">
        <v>359</v>
      </c>
      <c r="H30" s="182" t="s">
        <v>179</v>
      </c>
      <c r="I30" s="183">
        <v>1</v>
      </c>
      <c r="J30" s="183">
        <v>1</v>
      </c>
      <c r="K30" s="183">
        <v>1</v>
      </c>
      <c r="L30" s="183">
        <f t="shared" si="0"/>
        <v>359</v>
      </c>
      <c r="M30" s="262"/>
    </row>
    <row r="31" spans="1:13" s="224" customFormat="1" ht="26.1" customHeight="1">
      <c r="A31" s="280" t="s">
        <v>180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2"/>
    </row>
    <row r="32" spans="1:13" s="224" customFormat="1" ht="35.25" customHeight="1">
      <c r="A32" s="252">
        <v>1</v>
      </c>
      <c r="B32" s="254" t="s">
        <v>122</v>
      </c>
      <c r="C32" s="256" t="s">
        <v>123</v>
      </c>
      <c r="D32" s="257"/>
      <c r="E32" s="257"/>
      <c r="F32" s="258"/>
      <c r="G32" s="181">
        <v>700</v>
      </c>
      <c r="H32" s="187" t="s">
        <v>124</v>
      </c>
      <c r="I32" s="183">
        <v>1</v>
      </c>
      <c r="J32" s="217">
        <v>1.5</v>
      </c>
      <c r="K32" s="183">
        <v>1</v>
      </c>
      <c r="L32" s="193">
        <f t="shared" ref="L32:L37" si="1">G32*J32*K32</f>
        <v>1050</v>
      </c>
      <c r="M32" s="262">
        <f>SUM(L32:L38)</f>
        <v>2250</v>
      </c>
    </row>
    <row r="33" spans="1:16" s="224" customFormat="1" ht="26.1" customHeight="1">
      <c r="A33" s="253"/>
      <c r="B33" s="255"/>
      <c r="C33" s="259" t="s">
        <v>125</v>
      </c>
      <c r="D33" s="260"/>
      <c r="E33" s="260"/>
      <c r="F33" s="261"/>
      <c r="G33" s="181">
        <v>200</v>
      </c>
      <c r="H33" s="187" t="s">
        <v>181</v>
      </c>
      <c r="I33" s="183">
        <v>1</v>
      </c>
      <c r="J33" s="183">
        <v>1</v>
      </c>
      <c r="K33" s="183">
        <v>1</v>
      </c>
      <c r="L33" s="193">
        <f t="shared" si="1"/>
        <v>200</v>
      </c>
      <c r="M33" s="262"/>
    </row>
    <row r="34" spans="1:16" s="224" customFormat="1" ht="26.1" customHeight="1">
      <c r="A34" s="225">
        <v>2</v>
      </c>
      <c r="B34" s="210" t="s">
        <v>182</v>
      </c>
      <c r="C34" s="267" t="s">
        <v>126</v>
      </c>
      <c r="D34" s="268"/>
      <c r="E34" s="268"/>
      <c r="F34" s="269"/>
      <c r="G34" s="189">
        <v>400</v>
      </c>
      <c r="H34" s="209" t="s">
        <v>127</v>
      </c>
      <c r="I34" s="190">
        <v>1</v>
      </c>
      <c r="J34" s="190">
        <v>1</v>
      </c>
      <c r="K34" s="190">
        <v>1</v>
      </c>
      <c r="L34" s="193">
        <f t="shared" si="1"/>
        <v>400</v>
      </c>
      <c r="M34" s="262"/>
    </row>
    <row r="35" spans="1:16" s="224" customFormat="1" ht="26.1" customHeight="1">
      <c r="A35" s="225">
        <v>3</v>
      </c>
      <c r="B35" s="210" t="s">
        <v>128</v>
      </c>
      <c r="C35" s="264" t="s">
        <v>129</v>
      </c>
      <c r="D35" s="265"/>
      <c r="E35" s="265"/>
      <c r="F35" s="266"/>
      <c r="G35" s="208">
        <v>300</v>
      </c>
      <c r="H35" s="211" t="s">
        <v>183</v>
      </c>
      <c r="I35" s="212">
        <v>1</v>
      </c>
      <c r="J35" s="212">
        <v>1</v>
      </c>
      <c r="K35" s="212">
        <v>1</v>
      </c>
      <c r="L35" s="193">
        <f t="shared" si="1"/>
        <v>300</v>
      </c>
      <c r="M35" s="262"/>
    </row>
    <row r="36" spans="1:16" s="224" customFormat="1" ht="26.1" customHeight="1">
      <c r="A36" s="225">
        <v>4</v>
      </c>
      <c r="B36" s="210" t="s">
        <v>130</v>
      </c>
      <c r="C36" s="259" t="s">
        <v>131</v>
      </c>
      <c r="D36" s="260"/>
      <c r="E36" s="260"/>
      <c r="F36" s="261"/>
      <c r="G36" s="181">
        <v>300</v>
      </c>
      <c r="H36" s="187" t="s">
        <v>184</v>
      </c>
      <c r="I36" s="183">
        <v>1</v>
      </c>
      <c r="J36" s="183">
        <v>1</v>
      </c>
      <c r="K36" s="183">
        <v>1</v>
      </c>
      <c r="L36" s="183">
        <f t="shared" si="1"/>
        <v>300</v>
      </c>
      <c r="M36" s="262"/>
    </row>
    <row r="37" spans="1:16" s="224" customFormat="1" ht="26.1" customHeight="1">
      <c r="A37" s="225">
        <v>5</v>
      </c>
      <c r="B37" s="206" t="s">
        <v>132</v>
      </c>
      <c r="C37" s="273" t="s">
        <v>133</v>
      </c>
      <c r="D37" s="274"/>
      <c r="E37" s="274"/>
      <c r="F37" s="275"/>
      <c r="G37" s="181"/>
      <c r="H37" s="187"/>
      <c r="I37" s="183"/>
      <c r="J37" s="183"/>
      <c r="K37" s="183"/>
      <c r="L37" s="183">
        <f t="shared" si="1"/>
        <v>0</v>
      </c>
      <c r="M37" s="262"/>
    </row>
    <row r="38" spans="1:16" s="224" customFormat="1" ht="26.1" customHeight="1" thickBot="1">
      <c r="A38" s="226">
        <v>6</v>
      </c>
      <c r="B38" s="213" t="s">
        <v>134</v>
      </c>
      <c r="C38" s="270" t="s">
        <v>135</v>
      </c>
      <c r="D38" s="271"/>
      <c r="E38" s="271"/>
      <c r="F38" s="272"/>
      <c r="G38" s="214"/>
      <c r="H38" s="215"/>
      <c r="I38" s="216"/>
      <c r="J38" s="216"/>
      <c r="K38" s="216"/>
      <c r="L38" s="198" t="s">
        <v>185</v>
      </c>
      <c r="M38" s="263"/>
    </row>
    <row r="39" spans="1:16" ht="24" customHeight="1">
      <c r="A39" s="276" t="s">
        <v>104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  <c r="M39" s="174">
        <f>M9+M12+M17+M20+M25+M32</f>
        <v>16687</v>
      </c>
      <c r="N39" s="227"/>
      <c r="P39" s="227"/>
    </row>
    <row r="40" spans="1:16" ht="24" customHeight="1">
      <c r="A40" s="276" t="s">
        <v>186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  <c r="M40" s="174">
        <f>M39*10%</f>
        <v>1668.7</v>
      </c>
    </row>
    <row r="41" spans="1:16" ht="24" customHeight="1" thickBot="1">
      <c r="A41" s="293" t="s">
        <v>106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5"/>
      <c r="M41" s="199">
        <f>(M39+M40)*3%</f>
        <v>550.67100000000005</v>
      </c>
    </row>
    <row r="42" spans="1:16" ht="24" customHeight="1" thickBot="1">
      <c r="A42" s="296" t="s">
        <v>18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8"/>
      <c r="M42" s="200">
        <f>SUM(M39:M41)</f>
        <v>18906.370999999999</v>
      </c>
    </row>
    <row r="43" spans="1:16" ht="26.1" customHeight="1" thickTop="1">
      <c r="A43" s="42" t="s">
        <v>136</v>
      </c>
      <c r="B43" s="158" t="s">
        <v>137</v>
      </c>
      <c r="C43" s="228"/>
      <c r="D43" s="228"/>
      <c r="E43" s="228"/>
      <c r="F43" s="228"/>
      <c r="G43" s="162"/>
      <c r="H43" s="159"/>
      <c r="I43" s="159"/>
      <c r="J43" s="159"/>
      <c r="K43" s="159"/>
      <c r="L43" s="168"/>
      <c r="M43" s="175"/>
    </row>
    <row r="44" spans="1:16" ht="26.1" customHeight="1">
      <c r="A44" s="229"/>
      <c r="B44" s="158" t="s">
        <v>187</v>
      </c>
      <c r="C44" s="228"/>
      <c r="D44" s="228"/>
      <c r="E44" s="228"/>
      <c r="F44" s="228"/>
      <c r="G44" s="162"/>
      <c r="H44" s="159"/>
      <c r="I44" s="159"/>
      <c r="J44" s="159"/>
      <c r="K44" s="159"/>
      <c r="L44" s="168"/>
      <c r="M44" s="176"/>
    </row>
    <row r="45" spans="1:16" ht="26.1" customHeight="1">
      <c r="A45" s="229"/>
      <c r="B45" s="158" t="s">
        <v>188</v>
      </c>
      <c r="C45" s="228"/>
      <c r="D45" s="228"/>
      <c r="E45" s="228"/>
      <c r="F45" s="228"/>
      <c r="G45" s="162"/>
      <c r="H45" s="159"/>
      <c r="I45" s="159"/>
      <c r="J45" s="159"/>
      <c r="K45" s="159"/>
      <c r="L45" s="162"/>
      <c r="M45" s="177"/>
    </row>
    <row r="46" spans="1:16" ht="26.1" customHeight="1" thickBot="1">
      <c r="A46" s="230"/>
      <c r="B46" s="163" t="s">
        <v>189</v>
      </c>
      <c r="C46" s="231"/>
      <c r="D46" s="231"/>
      <c r="E46" s="231"/>
      <c r="F46" s="231"/>
      <c r="G46" s="164"/>
      <c r="H46" s="165"/>
      <c r="I46" s="165"/>
      <c r="J46" s="165"/>
      <c r="K46" s="165"/>
      <c r="L46" s="164"/>
      <c r="M46" s="178"/>
    </row>
    <row r="47" spans="1:16" ht="26.1" customHeight="1">
      <c r="A47" s="33"/>
      <c r="B47" s="34"/>
      <c r="C47" s="34"/>
      <c r="D47" s="34"/>
      <c r="E47" s="34"/>
      <c r="F47" s="232"/>
      <c r="G47" s="233"/>
      <c r="H47" s="159"/>
      <c r="I47" s="159"/>
      <c r="J47" s="159"/>
      <c r="K47" s="159"/>
      <c r="L47" s="162"/>
      <c r="M47" s="177"/>
    </row>
    <row r="48" spans="1:16" ht="26.1" customHeight="1">
      <c r="A48" s="207" t="s">
        <v>25</v>
      </c>
      <c r="B48" s="34"/>
      <c r="C48" s="34"/>
      <c r="D48" s="34"/>
      <c r="E48" s="34"/>
      <c r="F48" s="191"/>
      <c r="G48" s="180" t="s">
        <v>26</v>
      </c>
      <c r="H48" s="159"/>
      <c r="I48" s="159"/>
      <c r="J48" s="159"/>
      <c r="K48" s="159"/>
      <c r="L48" s="34"/>
      <c r="M48" s="51"/>
    </row>
    <row r="49" spans="1:13" ht="26.1" customHeight="1">
      <c r="A49" s="42"/>
      <c r="B49" s="158"/>
      <c r="C49" s="158"/>
      <c r="D49" s="158"/>
      <c r="E49" s="158"/>
      <c r="F49" s="192"/>
      <c r="G49" s="166"/>
      <c r="H49" s="159"/>
      <c r="I49" s="159"/>
      <c r="J49" s="159"/>
      <c r="K49" s="159"/>
      <c r="L49" s="159"/>
      <c r="M49" s="179"/>
    </row>
    <row r="50" spans="1:13" ht="26.1" customHeight="1" thickBot="1">
      <c r="A50" s="45"/>
      <c r="B50" s="163"/>
      <c r="C50" s="163"/>
      <c r="D50" s="163"/>
      <c r="E50" s="163"/>
      <c r="F50" s="202"/>
      <c r="G50" s="203"/>
      <c r="H50" s="165"/>
      <c r="I50" s="165"/>
      <c r="J50" s="165"/>
      <c r="K50" s="165"/>
      <c r="L50" s="165"/>
      <c r="M50" s="201"/>
    </row>
    <row r="51" spans="1:13" ht="26.1" customHeight="1">
      <c r="B51" s="149"/>
      <c r="C51" s="149"/>
      <c r="D51" s="149"/>
      <c r="E51" s="149"/>
      <c r="F51" s="149"/>
      <c r="G51" s="160"/>
      <c r="H51" s="161"/>
      <c r="I51" s="161"/>
      <c r="J51" s="161"/>
      <c r="K51" s="161"/>
      <c r="L51" s="161"/>
      <c r="M51" s="161"/>
    </row>
    <row r="52" spans="1:13" ht="26.1" customHeight="1">
      <c r="B52" s="149"/>
      <c r="C52" s="149"/>
      <c r="D52" s="149"/>
      <c r="E52" s="149"/>
      <c r="F52" s="149"/>
      <c r="G52" s="160"/>
      <c r="H52" s="161"/>
      <c r="I52" s="161"/>
      <c r="J52" s="161"/>
      <c r="K52" s="161"/>
      <c r="L52" s="161"/>
      <c r="M52" s="161"/>
    </row>
    <row r="53" spans="1:13" ht="26.1" customHeight="1">
      <c r="B53" s="149"/>
      <c r="C53" s="149"/>
      <c r="D53" s="149"/>
      <c r="E53" s="149"/>
      <c r="F53" s="149"/>
      <c r="G53" s="160"/>
      <c r="H53" s="161"/>
      <c r="I53" s="161"/>
      <c r="J53" s="161"/>
      <c r="K53" s="161"/>
      <c r="L53" s="161"/>
      <c r="M53" s="161"/>
    </row>
    <row r="54" spans="1:13" ht="26.1" customHeight="1">
      <c r="B54" s="149"/>
      <c r="C54" s="149"/>
      <c r="D54" s="149"/>
      <c r="E54" s="149"/>
      <c r="F54" s="149"/>
      <c r="G54" s="160"/>
      <c r="H54" s="161"/>
      <c r="I54" s="161"/>
      <c r="J54" s="161"/>
      <c r="K54" s="161"/>
      <c r="L54" s="161"/>
      <c r="M54" s="161"/>
    </row>
    <row r="55" spans="1:13" ht="26.1" customHeight="1">
      <c r="B55" s="149"/>
      <c r="C55" s="149"/>
      <c r="D55" s="149"/>
      <c r="E55" s="149"/>
      <c r="F55" s="149"/>
      <c r="G55" s="160"/>
      <c r="H55" s="161"/>
      <c r="I55" s="161"/>
      <c r="J55" s="161"/>
      <c r="K55" s="161"/>
      <c r="L55" s="161"/>
      <c r="M55" s="161"/>
    </row>
    <row r="56" spans="1:13" ht="26.1" customHeight="1">
      <c r="B56" s="149"/>
      <c r="C56" s="149"/>
      <c r="D56" s="149"/>
      <c r="E56" s="149"/>
      <c r="F56" s="149"/>
      <c r="G56" s="160"/>
      <c r="H56" s="161"/>
      <c r="I56" s="161"/>
      <c r="J56" s="161"/>
      <c r="K56" s="161"/>
      <c r="L56" s="161"/>
      <c r="M56" s="161"/>
    </row>
    <row r="57" spans="1:13" ht="26.1" customHeight="1">
      <c r="B57" s="149"/>
      <c r="C57" s="149"/>
      <c r="D57" s="149"/>
      <c r="E57" s="149"/>
      <c r="F57" s="149"/>
      <c r="G57" s="160"/>
      <c r="H57" s="161"/>
      <c r="I57" s="161"/>
      <c r="J57" s="161"/>
      <c r="K57" s="161"/>
      <c r="L57" s="161"/>
      <c r="M57" s="161"/>
    </row>
    <row r="58" spans="1:13" ht="26.1" customHeight="1">
      <c r="B58" s="149"/>
      <c r="C58" s="149"/>
      <c r="D58" s="149"/>
      <c r="E58" s="149"/>
      <c r="F58" s="149"/>
      <c r="G58" s="160"/>
      <c r="H58" s="161"/>
      <c r="I58" s="161"/>
      <c r="J58" s="161"/>
      <c r="K58" s="161"/>
      <c r="L58" s="161"/>
      <c r="M58" s="161"/>
    </row>
    <row r="59" spans="1:13" ht="26.1" customHeight="1">
      <c r="B59" s="149"/>
      <c r="C59" s="149"/>
      <c r="D59" s="149"/>
      <c r="E59" s="149"/>
      <c r="F59" s="149"/>
      <c r="G59" s="160"/>
      <c r="H59" s="161"/>
      <c r="I59" s="161"/>
      <c r="J59" s="161"/>
      <c r="K59" s="161"/>
      <c r="L59" s="161"/>
      <c r="M59" s="161"/>
    </row>
    <row r="60" spans="1:13" ht="26.1" customHeight="1">
      <c r="B60" s="149"/>
      <c r="C60" s="149"/>
      <c r="D60" s="149"/>
      <c r="E60" s="149"/>
      <c r="F60" s="149"/>
      <c r="G60" s="160"/>
      <c r="H60" s="161"/>
      <c r="I60" s="161"/>
      <c r="J60" s="161"/>
      <c r="K60" s="161"/>
      <c r="L60" s="161"/>
      <c r="M60" s="161"/>
    </row>
    <row r="61" spans="1:13" ht="26.1" customHeight="1">
      <c r="B61" s="149"/>
      <c r="C61" s="149"/>
      <c r="D61" s="149"/>
      <c r="E61" s="149"/>
      <c r="F61" s="149"/>
      <c r="G61" s="160"/>
      <c r="H61" s="161"/>
      <c r="I61" s="161"/>
      <c r="J61" s="161"/>
      <c r="K61" s="161"/>
      <c r="L61" s="161"/>
      <c r="M61" s="161"/>
    </row>
    <row r="62" spans="1:13" ht="26.1" customHeight="1">
      <c r="A62" s="1"/>
      <c r="B62" s="149"/>
      <c r="C62" s="149"/>
      <c r="D62" s="149"/>
      <c r="E62" s="149"/>
      <c r="F62" s="149"/>
      <c r="G62" s="160"/>
      <c r="H62" s="161"/>
      <c r="I62" s="161"/>
      <c r="J62" s="161"/>
      <c r="K62" s="161"/>
      <c r="L62" s="161"/>
      <c r="M62" s="161"/>
    </row>
    <row r="63" spans="1:13" ht="26.1" customHeight="1">
      <c r="A63" s="1"/>
      <c r="B63" s="149"/>
      <c r="C63" s="149"/>
      <c r="D63" s="149"/>
      <c r="E63" s="149"/>
      <c r="F63" s="149"/>
      <c r="G63" s="160"/>
      <c r="H63" s="161"/>
      <c r="I63" s="161"/>
      <c r="J63" s="161"/>
      <c r="K63" s="161"/>
      <c r="L63" s="161"/>
      <c r="M63" s="161"/>
    </row>
    <row r="64" spans="1:13" ht="26.1" customHeight="1">
      <c r="A64" s="1"/>
      <c r="B64" s="149"/>
      <c r="C64" s="149"/>
      <c r="D64" s="149"/>
      <c r="E64" s="149"/>
      <c r="F64" s="149"/>
      <c r="G64" s="160"/>
      <c r="H64" s="161"/>
      <c r="I64" s="161"/>
      <c r="J64" s="161"/>
      <c r="K64" s="161"/>
      <c r="L64" s="161"/>
      <c r="M64" s="161"/>
    </row>
    <row r="65" spans="1:13" ht="26.1" customHeight="1">
      <c r="A65" s="1"/>
      <c r="B65" s="149"/>
      <c r="C65" s="149"/>
      <c r="D65" s="149"/>
      <c r="E65" s="149"/>
      <c r="F65" s="149"/>
      <c r="G65" s="160"/>
      <c r="H65" s="161"/>
      <c r="I65" s="161"/>
      <c r="J65" s="161"/>
      <c r="K65" s="161"/>
      <c r="L65" s="161"/>
      <c r="M65" s="161"/>
    </row>
    <row r="66" spans="1:13" ht="26.1" customHeight="1">
      <c r="A66" s="1"/>
      <c r="B66" s="149"/>
      <c r="C66" s="149"/>
      <c r="D66" s="149"/>
      <c r="E66" s="149"/>
      <c r="F66" s="149"/>
      <c r="G66" s="160"/>
      <c r="H66" s="161"/>
      <c r="I66" s="161"/>
      <c r="J66" s="161"/>
      <c r="K66" s="161"/>
      <c r="L66" s="161"/>
      <c r="M66" s="161"/>
    </row>
    <row r="67" spans="1:13" ht="26.1" customHeight="1">
      <c r="A67" s="1"/>
      <c r="B67" s="149"/>
      <c r="C67" s="149"/>
      <c r="D67" s="149"/>
      <c r="E67" s="149"/>
      <c r="F67" s="149"/>
      <c r="G67" s="160"/>
      <c r="H67" s="161"/>
      <c r="I67" s="161"/>
      <c r="J67" s="161"/>
      <c r="K67" s="161"/>
      <c r="L67" s="161"/>
      <c r="M67" s="161"/>
    </row>
    <row r="68" spans="1:13" ht="26.1" customHeight="1">
      <c r="A68" s="1"/>
      <c r="B68" s="149"/>
      <c r="C68" s="149"/>
      <c r="D68" s="149"/>
      <c r="E68" s="149"/>
      <c r="F68" s="149"/>
      <c r="G68" s="160"/>
      <c r="H68" s="161"/>
      <c r="I68" s="161"/>
      <c r="J68" s="161"/>
      <c r="K68" s="161"/>
      <c r="L68" s="161"/>
      <c r="M68" s="161"/>
    </row>
    <row r="69" spans="1:13" ht="26.1" customHeight="1">
      <c r="A69" s="1"/>
      <c r="B69" s="149"/>
      <c r="C69" s="149"/>
      <c r="D69" s="149"/>
      <c r="E69" s="149"/>
      <c r="F69" s="149"/>
      <c r="G69" s="160"/>
      <c r="H69" s="161"/>
      <c r="I69" s="161"/>
      <c r="J69" s="161"/>
      <c r="K69" s="161"/>
      <c r="L69" s="161"/>
      <c r="M69" s="161"/>
    </row>
    <row r="70" spans="1:13" ht="26.1" customHeight="1">
      <c r="A70" s="1"/>
      <c r="B70" s="149"/>
      <c r="C70" s="149"/>
      <c r="D70" s="149"/>
      <c r="E70" s="149"/>
      <c r="F70" s="149"/>
      <c r="G70" s="160"/>
      <c r="H70" s="161"/>
      <c r="I70" s="161"/>
      <c r="J70" s="161"/>
      <c r="K70" s="161"/>
      <c r="L70" s="161"/>
      <c r="M70" s="161"/>
    </row>
    <row r="71" spans="1:13" ht="26.1" customHeight="1">
      <c r="A71" s="1"/>
      <c r="B71" s="149"/>
      <c r="C71" s="149"/>
      <c r="D71" s="149"/>
      <c r="E71" s="149"/>
      <c r="F71" s="149"/>
      <c r="G71" s="160"/>
      <c r="H71" s="161"/>
      <c r="I71" s="161"/>
      <c r="J71" s="161"/>
      <c r="K71" s="161"/>
      <c r="L71" s="161"/>
      <c r="M71" s="161"/>
    </row>
    <row r="72" spans="1:13" ht="26.1" customHeight="1">
      <c r="A72" s="1"/>
      <c r="B72" s="149"/>
      <c r="C72" s="149"/>
      <c r="D72" s="149"/>
      <c r="E72" s="149"/>
      <c r="F72" s="149"/>
      <c r="G72" s="160"/>
      <c r="H72" s="161"/>
      <c r="I72" s="161"/>
      <c r="J72" s="161"/>
      <c r="K72" s="161"/>
      <c r="L72" s="161"/>
      <c r="M72" s="161"/>
    </row>
    <row r="73" spans="1:13" ht="26.1" customHeight="1">
      <c r="A73" s="1"/>
      <c r="B73" s="149"/>
      <c r="C73" s="149"/>
      <c r="D73" s="149"/>
      <c r="E73" s="149"/>
      <c r="F73" s="149"/>
      <c r="G73" s="160"/>
      <c r="H73" s="161"/>
      <c r="I73" s="161"/>
      <c r="J73" s="161"/>
      <c r="K73" s="161"/>
      <c r="L73" s="161"/>
      <c r="M73" s="161"/>
    </row>
    <row r="74" spans="1:13" ht="26.1" customHeight="1">
      <c r="A74" s="1"/>
      <c r="B74" s="149"/>
      <c r="C74" s="149"/>
      <c r="D74" s="149"/>
      <c r="E74" s="149"/>
      <c r="F74" s="149"/>
      <c r="G74" s="160"/>
      <c r="H74" s="161"/>
      <c r="I74" s="161"/>
      <c r="J74" s="161"/>
      <c r="K74" s="161"/>
      <c r="L74" s="161"/>
      <c r="M74" s="161"/>
    </row>
    <row r="75" spans="1:13" ht="26.1" customHeight="1">
      <c r="A75" s="1"/>
      <c r="B75" s="149"/>
      <c r="C75" s="149"/>
      <c r="D75" s="149"/>
      <c r="E75" s="149"/>
      <c r="F75" s="149"/>
      <c r="G75" s="160"/>
      <c r="H75" s="161"/>
      <c r="I75" s="161"/>
      <c r="J75" s="161"/>
      <c r="K75" s="161"/>
      <c r="L75" s="161"/>
      <c r="M75" s="161"/>
    </row>
    <row r="76" spans="1:13" ht="26.1" customHeight="1">
      <c r="A76" s="1"/>
      <c r="B76" s="149"/>
      <c r="C76" s="149"/>
      <c r="D76" s="149"/>
      <c r="E76" s="149"/>
      <c r="F76" s="149"/>
      <c r="G76" s="160"/>
      <c r="H76" s="161"/>
      <c r="I76" s="161"/>
      <c r="J76" s="161"/>
      <c r="K76" s="161"/>
      <c r="L76" s="161"/>
      <c r="M76" s="161"/>
    </row>
    <row r="77" spans="1:13" ht="26.1" customHeight="1">
      <c r="A77" s="1"/>
      <c r="B77" s="149"/>
      <c r="C77" s="149"/>
      <c r="D77" s="149"/>
      <c r="E77" s="149"/>
      <c r="F77" s="149"/>
      <c r="G77" s="160"/>
      <c r="H77" s="161"/>
      <c r="I77" s="161"/>
      <c r="J77" s="161"/>
      <c r="K77" s="161"/>
      <c r="L77" s="161"/>
      <c r="M77" s="161"/>
    </row>
    <row r="78" spans="1:13" ht="26.1" customHeight="1">
      <c r="A78" s="1"/>
      <c r="B78" s="149"/>
      <c r="C78" s="149"/>
      <c r="D78" s="149"/>
      <c r="E78" s="149"/>
      <c r="F78" s="149"/>
      <c r="G78" s="160"/>
      <c r="H78" s="161"/>
      <c r="I78" s="161"/>
      <c r="J78" s="161"/>
      <c r="K78" s="161"/>
      <c r="L78" s="161"/>
      <c r="M78" s="161"/>
    </row>
    <row r="79" spans="1:13" ht="26.1" customHeight="1">
      <c r="A79" s="1"/>
      <c r="B79" s="149"/>
      <c r="C79" s="149"/>
      <c r="D79" s="149"/>
      <c r="E79" s="149"/>
      <c r="F79" s="149"/>
      <c r="G79" s="160"/>
      <c r="H79" s="161"/>
      <c r="I79" s="161"/>
      <c r="J79" s="161"/>
      <c r="K79" s="161"/>
      <c r="L79" s="161"/>
      <c r="M79" s="161"/>
    </row>
    <row r="80" spans="1:13" ht="26.1" customHeight="1">
      <c r="A80" s="1"/>
      <c r="B80" s="149"/>
      <c r="C80" s="149"/>
      <c r="D80" s="149"/>
      <c r="E80" s="149"/>
      <c r="F80" s="149"/>
      <c r="G80" s="160"/>
      <c r="H80" s="161"/>
      <c r="I80" s="161"/>
      <c r="J80" s="161"/>
      <c r="K80" s="161"/>
      <c r="L80" s="161"/>
      <c r="M80" s="161"/>
    </row>
    <row r="81" spans="1:13" ht="26.1" customHeight="1">
      <c r="A81" s="1"/>
      <c r="B81" s="149"/>
      <c r="C81" s="149"/>
      <c r="D81" s="149"/>
      <c r="E81" s="149"/>
      <c r="F81" s="149"/>
      <c r="G81" s="160"/>
      <c r="H81" s="161"/>
      <c r="I81" s="161"/>
      <c r="J81" s="161"/>
      <c r="K81" s="161"/>
      <c r="L81" s="161"/>
      <c r="M81" s="161"/>
    </row>
    <row r="82" spans="1:13" ht="26.1" customHeight="1">
      <c r="A82" s="1"/>
      <c r="B82" s="149"/>
      <c r="C82" s="149"/>
      <c r="D82" s="149"/>
      <c r="E82" s="149"/>
      <c r="F82" s="149"/>
      <c r="G82" s="160"/>
      <c r="H82" s="161"/>
      <c r="I82" s="161"/>
      <c r="J82" s="161"/>
      <c r="K82" s="161"/>
      <c r="L82" s="161"/>
      <c r="M82" s="161"/>
    </row>
    <row r="83" spans="1:13" ht="26.1" customHeight="1">
      <c r="A83" s="1"/>
      <c r="B83" s="149"/>
      <c r="C83" s="149"/>
      <c r="D83" s="149"/>
      <c r="E83" s="149"/>
      <c r="F83" s="149"/>
      <c r="G83" s="160"/>
      <c r="H83" s="161"/>
      <c r="I83" s="161"/>
      <c r="J83" s="161"/>
      <c r="K83" s="161"/>
      <c r="L83" s="161"/>
      <c r="M83" s="161"/>
    </row>
    <row r="84" spans="1:13" ht="26.1" customHeight="1">
      <c r="A84" s="1"/>
      <c r="B84" s="149"/>
      <c r="C84" s="149"/>
      <c r="D84" s="149"/>
      <c r="E84" s="149"/>
      <c r="F84" s="149"/>
      <c r="G84" s="160"/>
      <c r="H84" s="161"/>
      <c r="I84" s="161"/>
      <c r="J84" s="161"/>
      <c r="K84" s="161"/>
      <c r="L84" s="161"/>
      <c r="M84" s="161"/>
    </row>
    <row r="85" spans="1:13" ht="26.1" customHeight="1">
      <c r="A85" s="1"/>
      <c r="B85" s="149"/>
      <c r="C85" s="149"/>
      <c r="D85" s="149"/>
      <c r="E85" s="149"/>
      <c r="F85" s="149"/>
      <c r="G85" s="160"/>
      <c r="H85" s="161"/>
      <c r="I85" s="161"/>
      <c r="J85" s="161"/>
      <c r="K85" s="161"/>
      <c r="L85" s="161"/>
      <c r="M85" s="161"/>
    </row>
    <row r="86" spans="1:13" ht="26.1" customHeight="1">
      <c r="A86" s="1"/>
      <c r="B86" s="149"/>
      <c r="C86" s="149"/>
      <c r="D86" s="149"/>
      <c r="E86" s="149"/>
      <c r="F86" s="149"/>
      <c r="G86" s="160"/>
      <c r="H86" s="161"/>
      <c r="I86" s="161"/>
      <c r="J86" s="161"/>
      <c r="K86" s="161"/>
      <c r="L86" s="161"/>
      <c r="M86" s="161"/>
    </row>
  </sheetData>
  <mergeCells count="54">
    <mergeCell ref="C27:F27"/>
    <mergeCell ref="C28:F28"/>
    <mergeCell ref="C29:F29"/>
    <mergeCell ref="C30:F30"/>
    <mergeCell ref="A31:M31"/>
    <mergeCell ref="A9:A10"/>
    <mergeCell ref="A12:A15"/>
    <mergeCell ref="B12:B15"/>
    <mergeCell ref="C13:F13"/>
    <mergeCell ref="C14:F14"/>
    <mergeCell ref="C12:F12"/>
    <mergeCell ref="B9:B10"/>
    <mergeCell ref="A41:L41"/>
    <mergeCell ref="A42:L42"/>
    <mergeCell ref="A1:M1"/>
    <mergeCell ref="A6:H6"/>
    <mergeCell ref="C7:F7"/>
    <mergeCell ref="A16:M16"/>
    <mergeCell ref="C17:F17"/>
    <mergeCell ref="M17:M18"/>
    <mergeCell ref="C18:F18"/>
    <mergeCell ref="A8:M8"/>
    <mergeCell ref="C9:F9"/>
    <mergeCell ref="M9:M10"/>
    <mergeCell ref="C10:F10"/>
    <mergeCell ref="A11:M11"/>
    <mergeCell ref="M12:M15"/>
    <mergeCell ref="C15:F15"/>
    <mergeCell ref="A39:L39"/>
    <mergeCell ref="A40:L40"/>
    <mergeCell ref="B22:B23"/>
    <mergeCell ref="A19:M19"/>
    <mergeCell ref="C22:F22"/>
    <mergeCell ref="A20:A21"/>
    <mergeCell ref="A22:A23"/>
    <mergeCell ref="C20:F20"/>
    <mergeCell ref="C21:F21"/>
    <mergeCell ref="B20:B21"/>
    <mergeCell ref="M20:M23"/>
    <mergeCell ref="C23:F23"/>
    <mergeCell ref="A24:M24"/>
    <mergeCell ref="C25:F25"/>
    <mergeCell ref="M25:M30"/>
    <mergeCell ref="C26:F26"/>
    <mergeCell ref="A32:A33"/>
    <mergeCell ref="B32:B33"/>
    <mergeCell ref="C32:F32"/>
    <mergeCell ref="C33:F33"/>
    <mergeCell ref="M32:M38"/>
    <mergeCell ref="C35:F35"/>
    <mergeCell ref="C34:F34"/>
    <mergeCell ref="C38:F38"/>
    <mergeCell ref="C36:F36"/>
    <mergeCell ref="C37:F37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workbookViewId="0">
      <selection activeCell="G10" sqref="G10"/>
    </sheetView>
  </sheetViews>
  <sheetFormatPr defaultColWidth="9" defaultRowHeight="16.5"/>
  <cols>
    <col min="1" max="1" width="8.375" style="26" customWidth="1"/>
    <col min="2" max="2" width="16.125" style="30" customWidth="1"/>
    <col min="3" max="5" width="20" style="30" customWidth="1"/>
    <col min="6" max="6" width="27.375" style="30" customWidth="1"/>
    <col min="7" max="7" width="7.375" style="1" customWidth="1"/>
    <col min="8" max="8" width="8.625" style="1" customWidth="1"/>
    <col min="9" max="11" width="7.375" style="1" customWidth="1"/>
    <col min="12" max="12" width="8.875" style="1" customWidth="1"/>
    <col min="13" max="13" width="10.625" style="1" customWidth="1"/>
    <col min="14" max="14" width="18.625" style="1" customWidth="1"/>
    <col min="15" max="16384" width="9" style="1"/>
  </cols>
  <sheetData>
    <row r="1" spans="1:13" ht="39.950000000000003" customHeight="1">
      <c r="A1" s="241" t="s">
        <v>190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26.1" customHeight="1">
      <c r="A2" s="147" t="s">
        <v>19</v>
      </c>
      <c r="B2" s="147" t="s">
        <v>191</v>
      </c>
      <c r="C2" s="147"/>
      <c r="D2" s="147"/>
      <c r="E2" s="147"/>
      <c r="F2" s="147"/>
      <c r="G2" s="147" t="s">
        <v>118</v>
      </c>
      <c r="H2" s="153"/>
      <c r="I2" s="153"/>
      <c r="J2" s="188"/>
      <c r="K2" s="59"/>
      <c r="L2" s="59"/>
      <c r="M2" s="59"/>
    </row>
    <row r="3" spans="1:13" ht="26.1" customHeight="1">
      <c r="A3" s="149" t="s">
        <v>192</v>
      </c>
      <c r="B3" s="149" t="s">
        <v>193</v>
      </c>
      <c r="C3" s="149"/>
      <c r="D3" s="149"/>
      <c r="E3" s="149"/>
      <c r="F3" s="149"/>
      <c r="G3" s="149" t="s">
        <v>194</v>
      </c>
      <c r="H3" s="154"/>
      <c r="I3" s="154"/>
      <c r="J3" s="154"/>
    </row>
    <row r="4" spans="1:13" ht="26.1" customHeight="1">
      <c r="A4" s="219"/>
      <c r="B4" s="219"/>
      <c r="C4" s="220"/>
      <c r="D4" s="220"/>
      <c r="E4" s="147"/>
      <c r="F4" s="148"/>
      <c r="G4" s="221"/>
      <c r="H4" s="155"/>
      <c r="I4" s="155"/>
      <c r="J4" s="221"/>
      <c r="K4" s="59"/>
      <c r="L4" s="59"/>
      <c r="M4" s="59"/>
    </row>
    <row r="5" spans="1:13" ht="26.1" customHeight="1">
      <c r="A5" s="222"/>
      <c r="B5" s="222"/>
      <c r="C5" s="223"/>
      <c r="D5" s="223"/>
      <c r="E5" s="223"/>
      <c r="F5" s="150"/>
      <c r="G5" s="2"/>
      <c r="H5" s="151"/>
      <c r="I5" s="151"/>
      <c r="J5" s="2"/>
      <c r="K5" s="2"/>
      <c r="L5" s="156"/>
      <c r="M5" s="2"/>
    </row>
    <row r="6" spans="1:13" ht="26.1" customHeight="1" thickBot="1">
      <c r="A6" s="242"/>
      <c r="B6" s="242"/>
      <c r="C6" s="242"/>
      <c r="D6" s="242"/>
      <c r="E6" s="242"/>
      <c r="F6" s="242"/>
      <c r="G6" s="242"/>
      <c r="H6" s="242"/>
      <c r="I6" s="160"/>
      <c r="J6" s="160"/>
      <c r="K6" s="167"/>
      <c r="L6" s="4"/>
    </row>
    <row r="7" spans="1:13" ht="26.1" customHeight="1">
      <c r="A7" s="5" t="s">
        <v>0</v>
      </c>
      <c r="B7" s="169" t="s">
        <v>65</v>
      </c>
      <c r="C7" s="243" t="s">
        <v>2</v>
      </c>
      <c r="D7" s="244"/>
      <c r="E7" s="244"/>
      <c r="F7" s="245"/>
      <c r="G7" s="170" t="s">
        <v>3</v>
      </c>
      <c r="H7" s="171" t="s">
        <v>4</v>
      </c>
      <c r="I7" s="171" t="s">
        <v>66</v>
      </c>
      <c r="J7" s="171" t="s">
        <v>67</v>
      </c>
      <c r="K7" s="171" t="s">
        <v>68</v>
      </c>
      <c r="L7" s="172" t="s">
        <v>69</v>
      </c>
      <c r="M7" s="173" t="s">
        <v>70</v>
      </c>
    </row>
    <row r="8" spans="1:13" ht="26.1" customHeight="1">
      <c r="A8" s="299" t="s">
        <v>195</v>
      </c>
      <c r="B8" s="300"/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1"/>
    </row>
    <row r="9" spans="1:13" ht="26.1" customHeight="1">
      <c r="A9" s="311">
        <v>1</v>
      </c>
      <c r="B9" s="313" t="s">
        <v>196</v>
      </c>
      <c r="C9" s="283" t="s">
        <v>197</v>
      </c>
      <c r="D9" s="284"/>
      <c r="E9" s="284"/>
      <c r="F9" s="285"/>
      <c r="G9" s="181">
        <v>1000</v>
      </c>
      <c r="H9" s="182" t="s">
        <v>198</v>
      </c>
      <c r="I9" s="183">
        <v>1</v>
      </c>
      <c r="J9" s="183">
        <v>2</v>
      </c>
      <c r="K9" s="183">
        <v>1</v>
      </c>
      <c r="L9" s="183">
        <f>G9*I9*J9*K9</f>
        <v>2000</v>
      </c>
      <c r="M9" s="302">
        <f>SUM(L9:L10)</f>
        <v>5000</v>
      </c>
    </row>
    <row r="10" spans="1:13" ht="26.1" customHeight="1" thickBot="1">
      <c r="A10" s="312"/>
      <c r="B10" s="314"/>
      <c r="C10" s="305" t="s">
        <v>199</v>
      </c>
      <c r="D10" s="306"/>
      <c r="E10" s="306"/>
      <c r="F10" s="307"/>
      <c r="G10" s="195">
        <v>1000</v>
      </c>
      <c r="H10" s="196" t="s">
        <v>198</v>
      </c>
      <c r="I10" s="197">
        <v>1</v>
      </c>
      <c r="J10" s="197">
        <v>3</v>
      </c>
      <c r="K10" s="197">
        <v>1</v>
      </c>
      <c r="L10" s="197">
        <f>G10*I10*J10*K10</f>
        <v>3000</v>
      </c>
      <c r="M10" s="263"/>
    </row>
    <row r="11" spans="1:13" ht="26.1" customHeight="1">
      <c r="A11" s="299" t="s">
        <v>200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1"/>
    </row>
    <row r="12" spans="1:13" ht="26.1" customHeight="1">
      <c r="A12" s="311">
        <v>1</v>
      </c>
      <c r="B12" s="313" t="s">
        <v>201</v>
      </c>
      <c r="C12" s="283" t="s">
        <v>202</v>
      </c>
      <c r="D12" s="284"/>
      <c r="E12" s="284"/>
      <c r="F12" s="285"/>
      <c r="G12" s="181">
        <v>600</v>
      </c>
      <c r="H12" s="182" t="s">
        <v>119</v>
      </c>
      <c r="I12" s="183">
        <v>1</v>
      </c>
      <c r="J12" s="183">
        <v>2</v>
      </c>
      <c r="K12" s="183">
        <v>1</v>
      </c>
      <c r="L12" s="183">
        <f>G12*I12*J12*K12</f>
        <v>1200</v>
      </c>
      <c r="M12" s="302">
        <f>SUM(L12:L15)</f>
        <v>3300</v>
      </c>
    </row>
    <row r="13" spans="1:13" ht="26.1" customHeight="1">
      <c r="A13" s="311"/>
      <c r="B13" s="290"/>
      <c r="C13" s="283" t="s">
        <v>203</v>
      </c>
      <c r="D13" s="284"/>
      <c r="E13" s="284"/>
      <c r="F13" s="285"/>
      <c r="G13" s="184">
        <v>600</v>
      </c>
      <c r="H13" s="205" t="s">
        <v>119</v>
      </c>
      <c r="I13" s="186">
        <v>1</v>
      </c>
      <c r="J13" s="186">
        <v>1</v>
      </c>
      <c r="K13" s="186">
        <v>1</v>
      </c>
      <c r="L13" s="183">
        <f>G13*I13*J13*K13</f>
        <v>600</v>
      </c>
      <c r="M13" s="262"/>
    </row>
    <row r="14" spans="1:13" ht="26.1" customHeight="1">
      <c r="A14" s="311"/>
      <c r="B14" s="290"/>
      <c r="C14" s="283" t="s">
        <v>204</v>
      </c>
      <c r="D14" s="284"/>
      <c r="E14" s="284"/>
      <c r="F14" s="285"/>
      <c r="G14" s="184">
        <v>600</v>
      </c>
      <c r="H14" s="205" t="s">
        <v>119</v>
      </c>
      <c r="I14" s="186">
        <v>1</v>
      </c>
      <c r="J14" s="186">
        <v>2</v>
      </c>
      <c r="K14" s="186">
        <v>1</v>
      </c>
      <c r="L14" s="183">
        <f>G14*I14*J14*K14</f>
        <v>1200</v>
      </c>
      <c r="M14" s="262"/>
    </row>
    <row r="15" spans="1:13" ht="26.1" customHeight="1" thickBot="1">
      <c r="A15" s="312"/>
      <c r="B15" s="314"/>
      <c r="C15" s="308" t="s">
        <v>205</v>
      </c>
      <c r="D15" s="309"/>
      <c r="E15" s="309"/>
      <c r="F15" s="310"/>
      <c r="G15" s="195">
        <v>100</v>
      </c>
      <c r="H15" s="196" t="s">
        <v>119</v>
      </c>
      <c r="I15" s="197">
        <v>1</v>
      </c>
      <c r="J15" s="197">
        <v>3</v>
      </c>
      <c r="K15" s="197">
        <v>1</v>
      </c>
      <c r="L15" s="197">
        <f>G15*I15*J15*K15</f>
        <v>300</v>
      </c>
      <c r="M15" s="263"/>
    </row>
    <row r="16" spans="1:13" ht="26.1" customHeight="1">
      <c r="A16" s="299" t="s">
        <v>206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1"/>
    </row>
    <row r="17" spans="1:13" ht="26.1" customHeight="1">
      <c r="A17" s="12">
        <v>1</v>
      </c>
      <c r="B17" s="204" t="s">
        <v>207</v>
      </c>
      <c r="C17" s="283" t="s">
        <v>208</v>
      </c>
      <c r="D17" s="284"/>
      <c r="E17" s="284"/>
      <c r="F17" s="285"/>
      <c r="G17" s="181">
        <v>300</v>
      </c>
      <c r="H17" s="182" t="s">
        <v>88</v>
      </c>
      <c r="I17" s="183">
        <v>1</v>
      </c>
      <c r="J17" s="183">
        <v>2</v>
      </c>
      <c r="K17" s="183">
        <v>2</v>
      </c>
      <c r="L17" s="183">
        <f>G17*I17*J17*K17</f>
        <v>1200</v>
      </c>
      <c r="M17" s="302">
        <f>SUM(L17:L18)</f>
        <v>5200</v>
      </c>
    </row>
    <row r="18" spans="1:13" ht="26.1" customHeight="1" thickBot="1">
      <c r="A18" s="12">
        <v>2</v>
      </c>
      <c r="B18" s="185" t="s">
        <v>209</v>
      </c>
      <c r="C18" s="267" t="s">
        <v>210</v>
      </c>
      <c r="D18" s="303"/>
      <c r="E18" s="303"/>
      <c r="F18" s="304"/>
      <c r="G18" s="181">
        <v>2000</v>
      </c>
      <c r="H18" s="182" t="s">
        <v>88</v>
      </c>
      <c r="I18" s="183">
        <v>1</v>
      </c>
      <c r="J18" s="183">
        <v>2</v>
      </c>
      <c r="K18" s="183">
        <v>1</v>
      </c>
      <c r="L18" s="183">
        <f>G18*I18*J18*K18</f>
        <v>4000</v>
      </c>
      <c r="M18" s="302"/>
    </row>
    <row r="19" spans="1:13" ht="26.1" customHeight="1">
      <c r="A19" s="280" t="s">
        <v>211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2"/>
    </row>
    <row r="20" spans="1:13" s="2" customFormat="1" ht="26.1" customHeight="1">
      <c r="A20" s="252">
        <v>1</v>
      </c>
      <c r="B20" s="290" t="s">
        <v>212</v>
      </c>
      <c r="C20" s="289" t="s">
        <v>213</v>
      </c>
      <c r="D20" s="268"/>
      <c r="E20" s="268"/>
      <c r="F20" s="269"/>
      <c r="G20" s="181">
        <v>300</v>
      </c>
      <c r="H20" s="152" t="s">
        <v>90</v>
      </c>
      <c r="I20" s="157">
        <v>1</v>
      </c>
      <c r="J20" s="157">
        <v>2</v>
      </c>
      <c r="K20" s="157">
        <v>3</v>
      </c>
      <c r="L20" s="183">
        <f>G20*I20*J20*K20</f>
        <v>1800</v>
      </c>
      <c r="M20" s="291">
        <f>SUM(L20:L23)</f>
        <v>6000</v>
      </c>
    </row>
    <row r="21" spans="1:13" s="2" customFormat="1" ht="26.1" customHeight="1">
      <c r="A21" s="286"/>
      <c r="B21" s="290"/>
      <c r="C21" s="289" t="s">
        <v>214</v>
      </c>
      <c r="D21" s="268"/>
      <c r="E21" s="268"/>
      <c r="F21" s="269"/>
      <c r="G21" s="181">
        <v>300</v>
      </c>
      <c r="H21" s="152" t="s">
        <v>90</v>
      </c>
      <c r="I21" s="157">
        <v>1</v>
      </c>
      <c r="J21" s="157">
        <v>2</v>
      </c>
      <c r="K21" s="157">
        <v>3</v>
      </c>
      <c r="L21" s="183">
        <f>G21*I21*J21*K21</f>
        <v>1800</v>
      </c>
      <c r="M21" s="292"/>
    </row>
    <row r="22" spans="1:13" ht="26.1" customHeight="1">
      <c r="A22" s="287">
        <v>2</v>
      </c>
      <c r="B22" s="254" t="s">
        <v>100</v>
      </c>
      <c r="C22" s="283" t="s">
        <v>161</v>
      </c>
      <c r="D22" s="284"/>
      <c r="E22" s="284"/>
      <c r="F22" s="285"/>
      <c r="G22" s="181">
        <v>600</v>
      </c>
      <c r="H22" s="182" t="s">
        <v>162</v>
      </c>
      <c r="I22" s="183">
        <v>1</v>
      </c>
      <c r="J22" s="183">
        <v>1</v>
      </c>
      <c r="K22" s="183">
        <v>2</v>
      </c>
      <c r="L22" s="157">
        <f>G22*I22*J22*K22</f>
        <v>1200</v>
      </c>
      <c r="M22" s="292"/>
    </row>
    <row r="23" spans="1:13" ht="26.1" customHeight="1" thickBot="1">
      <c r="A23" s="288"/>
      <c r="B23" s="279"/>
      <c r="C23" s="283" t="s">
        <v>215</v>
      </c>
      <c r="D23" s="284"/>
      <c r="E23" s="284"/>
      <c r="F23" s="285"/>
      <c r="G23" s="181">
        <v>600</v>
      </c>
      <c r="H23" s="182" t="s">
        <v>162</v>
      </c>
      <c r="I23" s="183">
        <v>1</v>
      </c>
      <c r="J23" s="183">
        <v>1</v>
      </c>
      <c r="K23" s="183">
        <v>2</v>
      </c>
      <c r="L23" s="157">
        <f>G23*I23*J23*K23</f>
        <v>1200</v>
      </c>
      <c r="M23" s="292"/>
    </row>
    <row r="24" spans="1:13" ht="26.1" customHeight="1">
      <c r="A24" s="280" t="s">
        <v>164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2"/>
    </row>
    <row r="25" spans="1:13" ht="26.1" customHeight="1">
      <c r="A25" s="12">
        <v>1</v>
      </c>
      <c r="B25" s="185" t="s">
        <v>165</v>
      </c>
      <c r="C25" s="289" t="s">
        <v>166</v>
      </c>
      <c r="D25" s="268"/>
      <c r="E25" s="268"/>
      <c r="F25" s="269"/>
      <c r="G25" s="184">
        <v>25</v>
      </c>
      <c r="H25" s="205" t="s">
        <v>167</v>
      </c>
      <c r="I25" s="183">
        <v>1</v>
      </c>
      <c r="J25" s="183">
        <v>1</v>
      </c>
      <c r="K25" s="183">
        <v>6</v>
      </c>
      <c r="L25" s="183">
        <f t="shared" ref="L25:L30" si="0">G25*I25*J25*K25</f>
        <v>150</v>
      </c>
      <c r="M25" s="262">
        <f>SUM(L25:L30)</f>
        <v>1924</v>
      </c>
    </row>
    <row r="26" spans="1:13" ht="26.1" customHeight="1">
      <c r="A26" s="12">
        <v>2</v>
      </c>
      <c r="B26" s="185" t="s">
        <v>216</v>
      </c>
      <c r="C26" s="289" t="s">
        <v>217</v>
      </c>
      <c r="D26" s="268"/>
      <c r="E26" s="268"/>
      <c r="F26" s="269"/>
      <c r="G26" s="181">
        <v>2</v>
      </c>
      <c r="H26" s="182" t="s">
        <v>218</v>
      </c>
      <c r="I26" s="183">
        <v>1</v>
      </c>
      <c r="J26" s="183">
        <v>2</v>
      </c>
      <c r="K26" s="183">
        <v>200</v>
      </c>
      <c r="L26" s="183">
        <f t="shared" si="0"/>
        <v>800</v>
      </c>
      <c r="M26" s="262"/>
    </row>
    <row r="27" spans="1:13" ht="26.1" customHeight="1">
      <c r="A27" s="12">
        <v>3</v>
      </c>
      <c r="B27" s="185" t="s">
        <v>219</v>
      </c>
      <c r="C27" s="289" t="s">
        <v>220</v>
      </c>
      <c r="D27" s="268"/>
      <c r="E27" s="268"/>
      <c r="F27" s="269"/>
      <c r="G27" s="181">
        <v>25</v>
      </c>
      <c r="H27" s="182" t="s">
        <v>218</v>
      </c>
      <c r="I27" s="183">
        <v>1</v>
      </c>
      <c r="J27" s="183">
        <v>2</v>
      </c>
      <c r="K27" s="183">
        <v>2</v>
      </c>
      <c r="L27" s="183">
        <f t="shared" si="0"/>
        <v>100</v>
      </c>
      <c r="M27" s="262"/>
    </row>
    <row r="28" spans="1:13" ht="26.1" customHeight="1">
      <c r="A28" s="12">
        <v>4</v>
      </c>
      <c r="B28" s="185" t="s">
        <v>97</v>
      </c>
      <c r="C28" s="289" t="s">
        <v>221</v>
      </c>
      <c r="D28" s="268"/>
      <c r="E28" s="268"/>
      <c r="F28" s="269"/>
      <c r="G28" s="181">
        <v>18</v>
      </c>
      <c r="H28" s="182" t="s">
        <v>222</v>
      </c>
      <c r="I28" s="183">
        <v>1</v>
      </c>
      <c r="J28" s="183">
        <v>2</v>
      </c>
      <c r="K28" s="183">
        <v>1</v>
      </c>
      <c r="L28" s="183">
        <f t="shared" si="0"/>
        <v>36</v>
      </c>
      <c r="M28" s="262"/>
    </row>
    <row r="29" spans="1:13" ht="26.1" customHeight="1">
      <c r="A29" s="12">
        <v>5</v>
      </c>
      <c r="B29" s="185" t="s">
        <v>223</v>
      </c>
      <c r="C29" s="289" t="s">
        <v>224</v>
      </c>
      <c r="D29" s="268"/>
      <c r="E29" s="268"/>
      <c r="F29" s="269"/>
      <c r="G29" s="184">
        <v>30</v>
      </c>
      <c r="H29" s="205" t="s">
        <v>225</v>
      </c>
      <c r="I29" s="183">
        <v>1</v>
      </c>
      <c r="J29" s="183">
        <v>2</v>
      </c>
      <c r="K29" s="183">
        <v>2</v>
      </c>
      <c r="L29" s="183">
        <f t="shared" si="0"/>
        <v>120</v>
      </c>
      <c r="M29" s="262"/>
    </row>
    <row r="30" spans="1:13" ht="26.1" customHeight="1" thickBot="1">
      <c r="A30" s="12">
        <v>6</v>
      </c>
      <c r="B30" s="194" t="s">
        <v>226</v>
      </c>
      <c r="C30" s="318" t="s">
        <v>227</v>
      </c>
      <c r="D30" s="318"/>
      <c r="E30" s="318"/>
      <c r="F30" s="318"/>
      <c r="G30" s="184">
        <v>359</v>
      </c>
      <c r="H30" s="182" t="s">
        <v>228</v>
      </c>
      <c r="I30" s="183">
        <v>1</v>
      </c>
      <c r="J30" s="183">
        <v>2</v>
      </c>
      <c r="K30" s="183">
        <v>1</v>
      </c>
      <c r="L30" s="183">
        <f t="shared" si="0"/>
        <v>718</v>
      </c>
      <c r="M30" s="262"/>
    </row>
    <row r="31" spans="1:13" s="224" customFormat="1" ht="26.1" customHeight="1">
      <c r="A31" s="280" t="s">
        <v>229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2"/>
    </row>
    <row r="32" spans="1:13" s="224" customFormat="1" ht="33.75" customHeight="1">
      <c r="A32" s="252">
        <v>1</v>
      </c>
      <c r="B32" s="254" t="s">
        <v>122</v>
      </c>
      <c r="C32" s="256" t="s">
        <v>123</v>
      </c>
      <c r="D32" s="257"/>
      <c r="E32" s="257"/>
      <c r="F32" s="258"/>
      <c r="G32" s="181">
        <v>700</v>
      </c>
      <c r="H32" s="187" t="s">
        <v>124</v>
      </c>
      <c r="I32" s="183">
        <v>1</v>
      </c>
      <c r="J32" s="217">
        <v>2.5</v>
      </c>
      <c r="K32" s="183">
        <v>1</v>
      </c>
      <c r="L32" s="193">
        <f>G32*J32*K32</f>
        <v>1750</v>
      </c>
      <c r="M32" s="262">
        <f>SUM(L32:L38)</f>
        <v>3250</v>
      </c>
    </row>
    <row r="33" spans="1:16" s="224" customFormat="1" ht="26.1" customHeight="1">
      <c r="A33" s="253"/>
      <c r="B33" s="255"/>
      <c r="C33" s="259" t="s">
        <v>125</v>
      </c>
      <c r="D33" s="260"/>
      <c r="E33" s="260"/>
      <c r="F33" s="261"/>
      <c r="G33" s="181">
        <v>200</v>
      </c>
      <c r="H33" s="187" t="s">
        <v>181</v>
      </c>
      <c r="I33" s="183">
        <v>1</v>
      </c>
      <c r="J33" s="183">
        <v>1</v>
      </c>
      <c r="K33" s="183">
        <v>1</v>
      </c>
      <c r="L33" s="193">
        <f>G33*J33*K33</f>
        <v>200</v>
      </c>
      <c r="M33" s="262"/>
    </row>
    <row r="34" spans="1:16" s="224" customFormat="1" ht="26.1" customHeight="1">
      <c r="A34" s="234">
        <v>2</v>
      </c>
      <c r="B34" s="210" t="s">
        <v>182</v>
      </c>
      <c r="C34" s="267" t="s">
        <v>126</v>
      </c>
      <c r="D34" s="268"/>
      <c r="E34" s="268"/>
      <c r="F34" s="269"/>
      <c r="G34" s="189">
        <v>400</v>
      </c>
      <c r="H34" s="209" t="s">
        <v>127</v>
      </c>
      <c r="I34" s="190">
        <v>1</v>
      </c>
      <c r="J34" s="183">
        <v>1</v>
      </c>
      <c r="K34" s="183">
        <v>1</v>
      </c>
      <c r="L34" s="193">
        <f t="shared" ref="L34:L36" si="1">G34*J34*K34</f>
        <v>400</v>
      </c>
      <c r="M34" s="262"/>
    </row>
    <row r="35" spans="1:16" s="224" customFormat="1" ht="26.1" customHeight="1">
      <c r="A35" s="234">
        <v>3</v>
      </c>
      <c r="B35" s="210" t="s">
        <v>128</v>
      </c>
      <c r="C35" s="264" t="s">
        <v>129</v>
      </c>
      <c r="D35" s="265"/>
      <c r="E35" s="265"/>
      <c r="F35" s="266"/>
      <c r="G35" s="208">
        <v>300</v>
      </c>
      <c r="H35" s="211" t="s">
        <v>183</v>
      </c>
      <c r="I35" s="212">
        <v>1</v>
      </c>
      <c r="J35" s="183">
        <v>1</v>
      </c>
      <c r="K35" s="183">
        <v>1</v>
      </c>
      <c r="L35" s="193">
        <f t="shared" si="1"/>
        <v>300</v>
      </c>
      <c r="M35" s="262"/>
    </row>
    <row r="36" spans="1:16" s="224" customFormat="1" ht="26.1" customHeight="1">
      <c r="A36" s="234">
        <v>4</v>
      </c>
      <c r="B36" s="210" t="s">
        <v>130</v>
      </c>
      <c r="C36" s="259" t="s">
        <v>131</v>
      </c>
      <c r="D36" s="260"/>
      <c r="E36" s="260"/>
      <c r="F36" s="261"/>
      <c r="G36" s="181">
        <v>300</v>
      </c>
      <c r="H36" s="187" t="s">
        <v>184</v>
      </c>
      <c r="I36" s="183">
        <v>1</v>
      </c>
      <c r="J36" s="183">
        <v>2</v>
      </c>
      <c r="K36" s="183">
        <v>1</v>
      </c>
      <c r="L36" s="193">
        <f t="shared" si="1"/>
        <v>600</v>
      </c>
      <c r="M36" s="262"/>
    </row>
    <row r="37" spans="1:16" s="224" customFormat="1" ht="26.1" customHeight="1">
      <c r="A37" s="234">
        <v>5</v>
      </c>
      <c r="B37" s="206" t="s">
        <v>132</v>
      </c>
      <c r="C37" s="273" t="s">
        <v>133</v>
      </c>
      <c r="D37" s="274"/>
      <c r="E37" s="274"/>
      <c r="F37" s="275"/>
      <c r="G37" s="181"/>
      <c r="H37" s="187"/>
      <c r="I37" s="183"/>
      <c r="J37" s="212"/>
      <c r="K37" s="212"/>
      <c r="L37" s="193">
        <f>G37*J37*K37</f>
        <v>0</v>
      </c>
      <c r="M37" s="262"/>
    </row>
    <row r="38" spans="1:16" s="224" customFormat="1" ht="26.1" customHeight="1" thickBot="1">
      <c r="A38" s="226">
        <v>6</v>
      </c>
      <c r="B38" s="213" t="s">
        <v>134</v>
      </c>
      <c r="C38" s="270" t="s">
        <v>135</v>
      </c>
      <c r="D38" s="271"/>
      <c r="E38" s="271"/>
      <c r="F38" s="272"/>
      <c r="G38" s="214"/>
      <c r="H38" s="215"/>
      <c r="I38" s="216"/>
      <c r="J38" s="197"/>
      <c r="K38" s="197"/>
      <c r="L38" s="198" t="s">
        <v>230</v>
      </c>
      <c r="M38" s="263"/>
    </row>
    <row r="39" spans="1:16" ht="26.1" customHeight="1">
      <c r="A39" s="276" t="s">
        <v>104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  <c r="M39" s="174">
        <f>M9+M12+M17+M20+M25+M32</f>
        <v>24674</v>
      </c>
      <c r="N39" s="227"/>
      <c r="P39" s="227"/>
    </row>
    <row r="40" spans="1:16" ht="26.1" customHeight="1">
      <c r="A40" s="276" t="s">
        <v>231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  <c r="M40" s="174">
        <f>M39*10%</f>
        <v>2467.4</v>
      </c>
    </row>
    <row r="41" spans="1:16" ht="26.1" customHeight="1" thickBot="1">
      <c r="A41" s="293" t="s">
        <v>106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5"/>
      <c r="M41" s="199">
        <f>(M39+M40)*3%</f>
        <v>814.24199999999996</v>
      </c>
    </row>
    <row r="42" spans="1:16" ht="26.1" customHeight="1" thickBot="1">
      <c r="A42" s="296" t="s">
        <v>18</v>
      </c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8"/>
      <c r="M42" s="200">
        <f>SUM(M39:M41)</f>
        <v>27955.642</v>
      </c>
    </row>
    <row r="43" spans="1:16" ht="26.1" customHeight="1" thickTop="1">
      <c r="A43" s="42" t="s">
        <v>136</v>
      </c>
      <c r="B43" s="158" t="s">
        <v>137</v>
      </c>
      <c r="C43" s="228"/>
      <c r="D43" s="228"/>
      <c r="E43" s="228"/>
      <c r="F43" s="228"/>
      <c r="G43" s="162"/>
      <c r="H43" s="159"/>
      <c r="I43" s="159"/>
      <c r="J43" s="159"/>
      <c r="K43" s="159"/>
      <c r="L43" s="168"/>
      <c r="M43" s="175"/>
    </row>
    <row r="44" spans="1:16" ht="26.1" customHeight="1">
      <c r="A44" s="229"/>
      <c r="B44" s="158" t="s">
        <v>232</v>
      </c>
      <c r="C44" s="228"/>
      <c r="D44" s="228"/>
      <c r="E44" s="228"/>
      <c r="F44" s="228"/>
      <c r="G44" s="162"/>
      <c r="H44" s="159"/>
      <c r="I44" s="159"/>
      <c r="J44" s="159"/>
      <c r="K44" s="159"/>
      <c r="L44" s="168"/>
      <c r="M44" s="176"/>
    </row>
    <row r="45" spans="1:16" ht="26.1" customHeight="1">
      <c r="A45" s="229"/>
      <c r="B45" s="158" t="s">
        <v>233</v>
      </c>
      <c r="C45" s="228"/>
      <c r="D45" s="228"/>
      <c r="E45" s="228"/>
      <c r="F45" s="228"/>
      <c r="G45" s="162"/>
      <c r="H45" s="159"/>
      <c r="I45" s="159"/>
      <c r="J45" s="159"/>
      <c r="K45" s="159"/>
      <c r="L45" s="162"/>
      <c r="M45" s="177"/>
    </row>
    <row r="46" spans="1:16" ht="26.1" customHeight="1" thickBot="1">
      <c r="A46" s="230"/>
      <c r="B46" s="163" t="s">
        <v>234</v>
      </c>
      <c r="C46" s="231"/>
      <c r="D46" s="231"/>
      <c r="E46" s="231"/>
      <c r="F46" s="231"/>
      <c r="G46" s="164"/>
      <c r="H46" s="165"/>
      <c r="I46" s="165"/>
      <c r="J46" s="165"/>
      <c r="K46" s="165"/>
      <c r="L46" s="164"/>
      <c r="M46" s="178"/>
    </row>
    <row r="47" spans="1:16" ht="26.1" customHeight="1">
      <c r="A47" s="33"/>
      <c r="B47" s="34"/>
      <c r="C47" s="34"/>
      <c r="D47" s="34"/>
      <c r="E47" s="34"/>
      <c r="F47" s="232"/>
      <c r="G47" s="233"/>
      <c r="H47" s="159"/>
      <c r="I47" s="159"/>
      <c r="J47" s="159"/>
      <c r="K47" s="159"/>
      <c r="L47" s="162"/>
      <c r="M47" s="177"/>
    </row>
    <row r="48" spans="1:16" ht="26.1" customHeight="1">
      <c r="A48" s="207" t="s">
        <v>25</v>
      </c>
      <c r="B48" s="34"/>
      <c r="C48" s="34"/>
      <c r="D48" s="34"/>
      <c r="E48" s="34"/>
      <c r="F48" s="191"/>
      <c r="G48" s="180" t="s">
        <v>26</v>
      </c>
      <c r="H48" s="159"/>
      <c r="I48" s="159"/>
      <c r="J48" s="159"/>
      <c r="K48" s="159"/>
      <c r="L48" s="34"/>
      <c r="M48" s="51"/>
    </row>
    <row r="49" spans="1:13" ht="26.1" customHeight="1">
      <c r="A49" s="42"/>
      <c r="B49" s="158"/>
      <c r="C49" s="158"/>
      <c r="D49" s="158"/>
      <c r="E49" s="158"/>
      <c r="F49" s="192"/>
      <c r="G49" s="166"/>
      <c r="H49" s="159"/>
      <c r="I49" s="159"/>
      <c r="J49" s="159"/>
      <c r="K49" s="159"/>
      <c r="L49" s="159"/>
      <c r="M49" s="179"/>
    </row>
    <row r="50" spans="1:13" ht="26.1" customHeight="1" thickBot="1">
      <c r="A50" s="45"/>
      <c r="B50" s="163"/>
      <c r="C50" s="163"/>
      <c r="D50" s="163"/>
      <c r="E50" s="163"/>
      <c r="F50" s="202"/>
      <c r="G50" s="203"/>
      <c r="H50" s="165"/>
      <c r="I50" s="165"/>
      <c r="J50" s="165"/>
      <c r="K50" s="165"/>
      <c r="L50" s="165"/>
      <c r="M50" s="201"/>
    </row>
    <row r="51" spans="1:13" ht="26.1" customHeight="1">
      <c r="B51" s="149"/>
      <c r="C51" s="149"/>
      <c r="D51" s="149"/>
      <c r="E51" s="149"/>
      <c r="F51" s="149"/>
      <c r="G51" s="160"/>
      <c r="H51" s="161"/>
      <c r="I51" s="161"/>
      <c r="J51" s="161"/>
      <c r="K51" s="161"/>
      <c r="L51" s="161"/>
      <c r="M51" s="161"/>
    </row>
    <row r="52" spans="1:13" ht="26.1" customHeight="1">
      <c r="B52" s="149"/>
      <c r="C52" s="149"/>
      <c r="D52" s="149"/>
      <c r="E52" s="149"/>
      <c r="F52" s="149"/>
      <c r="G52" s="160"/>
      <c r="H52" s="161"/>
      <c r="I52" s="161"/>
      <c r="J52" s="161"/>
      <c r="K52" s="161"/>
      <c r="L52" s="161"/>
      <c r="M52" s="161"/>
    </row>
    <row r="53" spans="1:13" ht="26.1" customHeight="1">
      <c r="B53" s="149"/>
      <c r="C53" s="149"/>
      <c r="D53" s="149"/>
      <c r="E53" s="149"/>
      <c r="F53" s="149"/>
      <c r="G53" s="160"/>
      <c r="H53" s="161"/>
      <c r="I53" s="161"/>
      <c r="J53" s="161"/>
      <c r="K53" s="161"/>
      <c r="L53" s="161"/>
      <c r="M53" s="161"/>
    </row>
    <row r="54" spans="1:13" ht="26.1" customHeight="1">
      <c r="B54" s="149"/>
      <c r="C54" s="149"/>
      <c r="D54" s="149"/>
      <c r="E54" s="149"/>
      <c r="F54" s="149"/>
      <c r="G54" s="160"/>
      <c r="H54" s="161"/>
      <c r="I54" s="161"/>
      <c r="J54" s="161"/>
      <c r="K54" s="161"/>
      <c r="L54" s="161"/>
      <c r="M54" s="161"/>
    </row>
    <row r="55" spans="1:13" ht="26.1" customHeight="1">
      <c r="B55" s="149"/>
      <c r="C55" s="149"/>
      <c r="D55" s="149"/>
      <c r="E55" s="149"/>
      <c r="F55" s="149"/>
      <c r="G55" s="160"/>
      <c r="H55" s="161"/>
      <c r="I55" s="161"/>
      <c r="J55" s="161"/>
      <c r="K55" s="161"/>
      <c r="L55" s="161"/>
      <c r="M55" s="161"/>
    </row>
    <row r="56" spans="1:13" ht="26.1" customHeight="1">
      <c r="B56" s="149"/>
      <c r="C56" s="149"/>
      <c r="D56" s="149"/>
      <c r="E56" s="149"/>
      <c r="F56" s="149"/>
      <c r="G56" s="160"/>
      <c r="H56" s="161"/>
      <c r="I56" s="161"/>
      <c r="J56" s="161"/>
      <c r="K56" s="161"/>
      <c r="L56" s="161"/>
      <c r="M56" s="161"/>
    </row>
    <row r="57" spans="1:13" ht="26.1" customHeight="1">
      <c r="B57" s="149"/>
      <c r="C57" s="149"/>
      <c r="D57" s="149"/>
      <c r="E57" s="149"/>
      <c r="F57" s="149"/>
      <c r="G57" s="160"/>
      <c r="H57" s="161"/>
      <c r="I57" s="161"/>
      <c r="J57" s="161"/>
      <c r="K57" s="161"/>
      <c r="L57" s="161"/>
      <c r="M57" s="161"/>
    </row>
    <row r="58" spans="1:13" ht="26.1" customHeight="1">
      <c r="B58" s="149"/>
      <c r="C58" s="149"/>
      <c r="D58" s="149"/>
      <c r="E58" s="149"/>
      <c r="F58" s="149"/>
      <c r="G58" s="160"/>
      <c r="H58" s="161"/>
      <c r="I58" s="161"/>
      <c r="J58" s="161"/>
      <c r="K58" s="161"/>
      <c r="L58" s="161"/>
      <c r="M58" s="161"/>
    </row>
    <row r="59" spans="1:13" ht="26.1" customHeight="1">
      <c r="B59" s="149"/>
      <c r="C59" s="149"/>
      <c r="D59" s="149"/>
      <c r="E59" s="149"/>
      <c r="F59" s="149"/>
      <c r="G59" s="160"/>
      <c r="H59" s="161"/>
      <c r="I59" s="161"/>
      <c r="J59" s="161"/>
      <c r="K59" s="161"/>
      <c r="L59" s="161"/>
      <c r="M59" s="161"/>
    </row>
    <row r="60" spans="1:13" ht="26.1" customHeight="1">
      <c r="B60" s="149"/>
      <c r="C60" s="149"/>
      <c r="D60" s="149"/>
      <c r="E60" s="149"/>
      <c r="F60" s="149"/>
      <c r="G60" s="160"/>
      <c r="H60" s="161"/>
      <c r="I60" s="161"/>
      <c r="J60" s="161"/>
      <c r="K60" s="161"/>
      <c r="L60" s="161"/>
      <c r="M60" s="161"/>
    </row>
    <row r="61" spans="1:13" ht="26.1" customHeight="1">
      <c r="B61" s="149"/>
      <c r="C61" s="149"/>
      <c r="D61" s="149"/>
      <c r="E61" s="149"/>
      <c r="F61" s="149"/>
      <c r="G61" s="160"/>
      <c r="H61" s="161"/>
      <c r="I61" s="161"/>
      <c r="J61" s="161"/>
      <c r="K61" s="161"/>
      <c r="L61" s="161"/>
      <c r="M61" s="161"/>
    </row>
    <row r="62" spans="1:13" ht="26.1" customHeight="1">
      <c r="A62" s="1"/>
      <c r="B62" s="149"/>
      <c r="C62" s="149"/>
      <c r="D62" s="149"/>
      <c r="E62" s="149"/>
      <c r="F62" s="149"/>
      <c r="G62" s="160"/>
      <c r="H62" s="161"/>
      <c r="I62" s="161"/>
      <c r="J62" s="161"/>
      <c r="K62" s="161"/>
      <c r="L62" s="161"/>
      <c r="M62" s="161"/>
    </row>
    <row r="63" spans="1:13" ht="26.1" customHeight="1">
      <c r="A63" s="1"/>
      <c r="B63" s="149"/>
      <c r="C63" s="149"/>
      <c r="D63" s="149"/>
      <c r="E63" s="149"/>
      <c r="F63" s="149"/>
      <c r="G63" s="160"/>
      <c r="H63" s="161"/>
      <c r="I63" s="161"/>
      <c r="J63" s="161"/>
      <c r="K63" s="161"/>
      <c r="L63" s="161"/>
      <c r="M63" s="161"/>
    </row>
    <row r="64" spans="1:13" ht="26.1" customHeight="1">
      <c r="A64" s="1"/>
      <c r="B64" s="149"/>
      <c r="C64" s="149"/>
      <c r="D64" s="149"/>
      <c r="E64" s="149"/>
      <c r="F64" s="149"/>
      <c r="G64" s="160"/>
      <c r="H64" s="161"/>
      <c r="I64" s="161"/>
      <c r="J64" s="161"/>
      <c r="K64" s="161"/>
      <c r="L64" s="161"/>
      <c r="M64" s="161"/>
    </row>
    <row r="65" spans="1:13" ht="26.1" customHeight="1">
      <c r="A65" s="1"/>
      <c r="B65" s="149"/>
      <c r="C65" s="149"/>
      <c r="D65" s="149"/>
      <c r="E65" s="149"/>
      <c r="F65" s="149"/>
      <c r="G65" s="160"/>
      <c r="H65" s="161"/>
      <c r="I65" s="161"/>
      <c r="J65" s="161"/>
      <c r="K65" s="161"/>
      <c r="L65" s="161"/>
      <c r="M65" s="161"/>
    </row>
    <row r="66" spans="1:13" ht="26.1" customHeight="1">
      <c r="A66" s="1"/>
      <c r="B66" s="149"/>
      <c r="C66" s="149"/>
      <c r="D66" s="149"/>
      <c r="E66" s="149"/>
      <c r="F66" s="149"/>
      <c r="G66" s="160"/>
      <c r="H66" s="161"/>
      <c r="I66" s="161"/>
      <c r="J66" s="161"/>
      <c r="K66" s="161"/>
      <c r="L66" s="161"/>
      <c r="M66" s="161"/>
    </row>
    <row r="67" spans="1:13" ht="26.1" customHeight="1">
      <c r="A67" s="1"/>
      <c r="B67" s="149"/>
      <c r="C67" s="149"/>
      <c r="D67" s="149"/>
      <c r="E67" s="149"/>
      <c r="F67" s="149"/>
      <c r="G67" s="160"/>
      <c r="H67" s="161"/>
      <c r="I67" s="161"/>
      <c r="J67" s="161"/>
      <c r="K67" s="161"/>
      <c r="L67" s="161"/>
      <c r="M67" s="161"/>
    </row>
    <row r="68" spans="1:13" ht="26.1" customHeight="1">
      <c r="A68" s="1"/>
      <c r="B68" s="149"/>
      <c r="C68" s="149"/>
      <c r="D68" s="149"/>
      <c r="E68" s="149"/>
      <c r="F68" s="149"/>
      <c r="G68" s="160"/>
      <c r="H68" s="161"/>
      <c r="I68" s="161"/>
      <c r="J68" s="161"/>
      <c r="K68" s="161"/>
      <c r="L68" s="161"/>
      <c r="M68" s="161"/>
    </row>
    <row r="69" spans="1:13" ht="26.1" customHeight="1">
      <c r="A69" s="1"/>
      <c r="B69" s="149"/>
      <c r="C69" s="149"/>
      <c r="D69" s="149"/>
      <c r="E69" s="149"/>
      <c r="F69" s="149"/>
      <c r="G69" s="160"/>
      <c r="H69" s="161"/>
      <c r="I69" s="161"/>
      <c r="J69" s="161"/>
      <c r="K69" s="161"/>
      <c r="L69" s="161"/>
      <c r="M69" s="161"/>
    </row>
    <row r="70" spans="1:13" ht="26.1" customHeight="1">
      <c r="A70" s="1"/>
      <c r="B70" s="149"/>
      <c r="C70" s="149"/>
      <c r="D70" s="149"/>
      <c r="E70" s="149"/>
      <c r="F70" s="149"/>
      <c r="G70" s="160"/>
      <c r="H70" s="161"/>
      <c r="I70" s="161"/>
      <c r="J70" s="161"/>
      <c r="K70" s="161"/>
      <c r="L70" s="161"/>
      <c r="M70" s="161"/>
    </row>
    <row r="71" spans="1:13" ht="26.1" customHeight="1">
      <c r="A71" s="1"/>
      <c r="B71" s="149"/>
      <c r="C71" s="149"/>
      <c r="D71" s="149"/>
      <c r="E71" s="149"/>
      <c r="F71" s="149"/>
      <c r="G71" s="160"/>
      <c r="H71" s="161"/>
      <c r="I71" s="161"/>
      <c r="J71" s="161"/>
      <c r="K71" s="161"/>
      <c r="L71" s="161"/>
      <c r="M71" s="161"/>
    </row>
    <row r="72" spans="1:13" ht="26.1" customHeight="1">
      <c r="A72" s="1"/>
      <c r="B72" s="149"/>
      <c r="C72" s="149"/>
      <c r="D72" s="149"/>
      <c r="E72" s="149"/>
      <c r="F72" s="149"/>
      <c r="G72" s="160"/>
      <c r="H72" s="161"/>
      <c r="I72" s="161"/>
      <c r="J72" s="161"/>
      <c r="K72" s="161"/>
      <c r="L72" s="161"/>
      <c r="M72" s="161"/>
    </row>
    <row r="73" spans="1:13" ht="26.1" customHeight="1">
      <c r="A73" s="1"/>
      <c r="B73" s="149"/>
      <c r="C73" s="149"/>
      <c r="D73" s="149"/>
      <c r="E73" s="149"/>
      <c r="F73" s="149"/>
      <c r="G73" s="160"/>
      <c r="H73" s="161"/>
      <c r="I73" s="161"/>
      <c r="J73" s="161"/>
      <c r="K73" s="161"/>
      <c r="L73" s="161"/>
      <c r="M73" s="161"/>
    </row>
    <row r="74" spans="1:13" ht="26.1" customHeight="1">
      <c r="A74" s="1"/>
      <c r="B74" s="149"/>
      <c r="C74" s="149"/>
      <c r="D74" s="149"/>
      <c r="E74" s="149"/>
      <c r="F74" s="149"/>
      <c r="G74" s="160"/>
      <c r="H74" s="161"/>
      <c r="I74" s="161"/>
      <c r="J74" s="161"/>
      <c r="K74" s="161"/>
      <c r="L74" s="161"/>
      <c r="M74" s="161"/>
    </row>
    <row r="75" spans="1:13" ht="26.1" customHeight="1">
      <c r="A75" s="1"/>
      <c r="B75" s="149"/>
      <c r="C75" s="149"/>
      <c r="D75" s="149"/>
      <c r="E75" s="149"/>
      <c r="F75" s="149"/>
      <c r="G75" s="160"/>
      <c r="H75" s="161"/>
      <c r="I75" s="161"/>
      <c r="J75" s="161"/>
      <c r="K75" s="161"/>
      <c r="L75" s="161"/>
      <c r="M75" s="161"/>
    </row>
    <row r="76" spans="1:13" ht="26.1" customHeight="1">
      <c r="A76" s="1"/>
      <c r="B76" s="149"/>
      <c r="C76" s="149"/>
      <c r="D76" s="149"/>
      <c r="E76" s="149"/>
      <c r="F76" s="149"/>
      <c r="G76" s="160"/>
      <c r="H76" s="161"/>
      <c r="I76" s="161"/>
      <c r="J76" s="161"/>
      <c r="K76" s="161"/>
      <c r="L76" s="161"/>
      <c r="M76" s="161"/>
    </row>
    <row r="77" spans="1:13" ht="26.1" customHeight="1">
      <c r="A77" s="1"/>
      <c r="B77" s="149"/>
      <c r="C77" s="149"/>
      <c r="D77" s="149"/>
      <c r="E77" s="149"/>
      <c r="F77" s="149"/>
      <c r="G77" s="160"/>
      <c r="H77" s="161"/>
      <c r="I77" s="161"/>
      <c r="J77" s="161"/>
      <c r="K77" s="161"/>
      <c r="L77" s="161"/>
      <c r="M77" s="161"/>
    </row>
    <row r="78" spans="1:13" ht="26.1" customHeight="1">
      <c r="A78" s="1"/>
      <c r="B78" s="149"/>
      <c r="C78" s="149"/>
      <c r="D78" s="149"/>
      <c r="E78" s="149"/>
      <c r="F78" s="149"/>
      <c r="G78" s="160"/>
      <c r="H78" s="161"/>
      <c r="I78" s="161"/>
      <c r="J78" s="161"/>
      <c r="K78" s="161"/>
      <c r="L78" s="161"/>
      <c r="M78" s="161"/>
    </row>
    <row r="79" spans="1:13" ht="26.1" customHeight="1">
      <c r="A79" s="1"/>
      <c r="B79" s="149"/>
      <c r="C79" s="149"/>
      <c r="D79" s="149"/>
      <c r="E79" s="149"/>
      <c r="F79" s="149"/>
      <c r="G79" s="160"/>
      <c r="H79" s="161"/>
      <c r="I79" s="161"/>
      <c r="J79" s="161"/>
      <c r="K79" s="161"/>
      <c r="L79" s="161"/>
      <c r="M79" s="161"/>
    </row>
    <row r="80" spans="1:13" ht="26.1" customHeight="1">
      <c r="A80" s="1"/>
      <c r="B80" s="149"/>
      <c r="C80" s="149"/>
      <c r="D80" s="149"/>
      <c r="E80" s="149"/>
      <c r="F80" s="149"/>
      <c r="G80" s="160"/>
      <c r="H80" s="161"/>
      <c r="I80" s="161"/>
      <c r="J80" s="161"/>
      <c r="K80" s="161"/>
      <c r="L80" s="161"/>
      <c r="M80" s="161"/>
    </row>
    <row r="81" spans="1:13" ht="26.1" customHeight="1">
      <c r="A81" s="1"/>
      <c r="B81" s="149"/>
      <c r="C81" s="149"/>
      <c r="D81" s="149"/>
      <c r="E81" s="149"/>
      <c r="F81" s="149"/>
      <c r="G81" s="160"/>
      <c r="H81" s="161"/>
      <c r="I81" s="161"/>
      <c r="J81" s="161"/>
      <c r="K81" s="161"/>
      <c r="L81" s="161"/>
      <c r="M81" s="161"/>
    </row>
    <row r="82" spans="1:13" ht="26.1" customHeight="1">
      <c r="A82" s="1"/>
      <c r="B82" s="149"/>
      <c r="C82" s="149"/>
      <c r="D82" s="149"/>
      <c r="E82" s="149"/>
      <c r="F82" s="149"/>
      <c r="G82" s="160"/>
      <c r="H82" s="161"/>
      <c r="I82" s="161"/>
      <c r="J82" s="161"/>
      <c r="K82" s="161"/>
      <c r="L82" s="161"/>
      <c r="M82" s="161"/>
    </row>
    <row r="83" spans="1:13" ht="26.1" customHeight="1">
      <c r="A83" s="1"/>
      <c r="B83" s="149"/>
      <c r="C83" s="149"/>
      <c r="D83" s="149"/>
      <c r="E83" s="149"/>
      <c r="F83" s="149"/>
      <c r="G83" s="160"/>
      <c r="H83" s="161"/>
      <c r="I83" s="161"/>
      <c r="J83" s="161"/>
      <c r="K83" s="161"/>
      <c r="L83" s="161"/>
      <c r="M83" s="161"/>
    </row>
    <row r="84" spans="1:13" ht="26.1" customHeight="1">
      <c r="A84" s="1"/>
      <c r="B84" s="149"/>
      <c r="C84" s="149"/>
      <c r="D84" s="149"/>
      <c r="E84" s="149"/>
      <c r="F84" s="149"/>
      <c r="G84" s="160"/>
      <c r="H84" s="161"/>
      <c r="I84" s="161"/>
      <c r="J84" s="161"/>
      <c r="K84" s="161"/>
      <c r="L84" s="161"/>
      <c r="M84" s="161"/>
    </row>
    <row r="85" spans="1:13" ht="26.1" customHeight="1">
      <c r="A85" s="1"/>
      <c r="B85" s="149"/>
      <c r="C85" s="149"/>
      <c r="D85" s="149"/>
      <c r="E85" s="149"/>
      <c r="F85" s="149"/>
      <c r="G85" s="160"/>
      <c r="H85" s="161"/>
      <c r="I85" s="161"/>
      <c r="J85" s="161"/>
      <c r="K85" s="161"/>
      <c r="L85" s="161"/>
      <c r="M85" s="161"/>
    </row>
    <row r="86" spans="1:13" ht="26.1" customHeight="1">
      <c r="A86" s="1"/>
      <c r="B86" s="149"/>
      <c r="C86" s="149"/>
      <c r="D86" s="149"/>
      <c r="E86" s="149"/>
      <c r="F86" s="149"/>
      <c r="G86" s="160"/>
      <c r="H86" s="161"/>
      <c r="I86" s="161"/>
      <c r="J86" s="161"/>
      <c r="K86" s="161"/>
      <c r="L86" s="161"/>
      <c r="M86" s="161"/>
    </row>
  </sheetData>
  <mergeCells count="54">
    <mergeCell ref="A1:M1"/>
    <mergeCell ref="A6:H6"/>
    <mergeCell ref="C7:F7"/>
    <mergeCell ref="A8:M8"/>
    <mergeCell ref="A9:A10"/>
    <mergeCell ref="B9:B10"/>
    <mergeCell ref="C9:F9"/>
    <mergeCell ref="M9:M10"/>
    <mergeCell ref="C10:F10"/>
    <mergeCell ref="A11:M11"/>
    <mergeCell ref="A12:A15"/>
    <mergeCell ref="B12:B15"/>
    <mergeCell ref="C12:F12"/>
    <mergeCell ref="M12:M15"/>
    <mergeCell ref="C13:F13"/>
    <mergeCell ref="C14:F14"/>
    <mergeCell ref="C15:F15"/>
    <mergeCell ref="A20:A21"/>
    <mergeCell ref="B20:B21"/>
    <mergeCell ref="C20:F20"/>
    <mergeCell ref="M20:M23"/>
    <mergeCell ref="C21:F21"/>
    <mergeCell ref="A16:M16"/>
    <mergeCell ref="C17:F17"/>
    <mergeCell ref="M17:M18"/>
    <mergeCell ref="C18:F18"/>
    <mergeCell ref="A19:M19"/>
    <mergeCell ref="C25:F25"/>
    <mergeCell ref="M25:M30"/>
    <mergeCell ref="C26:F26"/>
    <mergeCell ref="C27:F27"/>
    <mergeCell ref="C28:F28"/>
    <mergeCell ref="A22:A23"/>
    <mergeCell ref="B22:B23"/>
    <mergeCell ref="C22:F22"/>
    <mergeCell ref="C23:F23"/>
    <mergeCell ref="A24:M24"/>
    <mergeCell ref="C29:F29"/>
    <mergeCell ref="C30:F30"/>
    <mergeCell ref="A31:M31"/>
    <mergeCell ref="A32:A33"/>
    <mergeCell ref="B32:B33"/>
    <mergeCell ref="C32:F32"/>
    <mergeCell ref="M32:M38"/>
    <mergeCell ref="C33:F33"/>
    <mergeCell ref="C34:F34"/>
    <mergeCell ref="C35:F35"/>
    <mergeCell ref="A42:L42"/>
    <mergeCell ref="C36:F36"/>
    <mergeCell ref="C37:F37"/>
    <mergeCell ref="C38:F38"/>
    <mergeCell ref="A39:L39"/>
    <mergeCell ref="A40:L40"/>
    <mergeCell ref="A41:L4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15"/>
  <sheetViews>
    <sheetView topLeftCell="A55" zoomScaleNormal="100" workbookViewId="0">
      <selection activeCell="N86" sqref="N86"/>
    </sheetView>
  </sheetViews>
  <sheetFormatPr defaultColWidth="9" defaultRowHeight="24.75" customHeight="1"/>
  <cols>
    <col min="1" max="1" width="8.375" style="26" customWidth="1"/>
    <col min="2" max="2" width="21.375" style="100" customWidth="1"/>
    <col min="3" max="3" width="19.375" style="26" customWidth="1"/>
    <col min="4" max="4" width="16.125" style="30" customWidth="1"/>
    <col min="5" max="6" width="20" style="30" customWidth="1"/>
    <col min="7" max="7" width="13" style="30" customWidth="1"/>
    <col min="8" max="8" width="0.625" style="30" customWidth="1"/>
    <col min="9" max="9" width="7.375" style="1" customWidth="1"/>
    <col min="10" max="10" width="8.625" style="1" customWidth="1"/>
    <col min="11" max="14" width="7.375" style="1" customWidth="1"/>
    <col min="15" max="15" width="10.625" style="64" customWidth="1"/>
    <col min="16" max="16384" width="9" style="1"/>
  </cols>
  <sheetData>
    <row r="1" spans="1:15" ht="24.75" customHeight="1">
      <c r="A1" s="241" t="s">
        <v>235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4.75" customHeight="1" thickBo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s="64" customFormat="1" ht="24.75" customHeight="1" thickBot="1">
      <c r="A3" s="5" t="s">
        <v>0</v>
      </c>
      <c r="B3" s="65" t="s">
        <v>64</v>
      </c>
      <c r="C3" s="66" t="s">
        <v>236</v>
      </c>
      <c r="D3" s="169" t="s">
        <v>65</v>
      </c>
      <c r="E3" s="243" t="s">
        <v>2</v>
      </c>
      <c r="F3" s="244"/>
      <c r="G3" s="244"/>
      <c r="H3" s="245"/>
      <c r="I3" s="170" t="s">
        <v>3</v>
      </c>
      <c r="J3" s="171" t="s">
        <v>4</v>
      </c>
      <c r="K3" s="171" t="s">
        <v>66</v>
      </c>
      <c r="L3" s="171" t="s">
        <v>67</v>
      </c>
      <c r="M3" s="171" t="s">
        <v>68</v>
      </c>
      <c r="N3" s="172" t="s">
        <v>69</v>
      </c>
      <c r="O3" s="173" t="s">
        <v>70</v>
      </c>
    </row>
    <row r="4" spans="1:15" ht="24.75" customHeight="1">
      <c r="A4" s="280" t="s">
        <v>237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2"/>
    </row>
    <row r="5" spans="1:15" s="2" customFormat="1" ht="24.75" customHeight="1">
      <c r="A5" s="234">
        <v>1</v>
      </c>
      <c r="B5" s="67" t="s">
        <v>71</v>
      </c>
      <c r="C5" s="205" t="s">
        <v>71</v>
      </c>
      <c r="D5" s="139" t="s">
        <v>238</v>
      </c>
      <c r="E5" s="319" t="s">
        <v>239</v>
      </c>
      <c r="F5" s="320"/>
      <c r="G5" s="320"/>
      <c r="H5" s="321"/>
      <c r="I5" s="184">
        <v>5200</v>
      </c>
      <c r="J5" s="182" t="s">
        <v>240</v>
      </c>
      <c r="K5" s="183">
        <v>1</v>
      </c>
      <c r="L5" s="183">
        <v>1</v>
      </c>
      <c r="M5" s="183">
        <v>1</v>
      </c>
      <c r="N5" s="183">
        <f t="shared" ref="N5:N66" si="0">I5*K5*L5*M5</f>
        <v>5200</v>
      </c>
      <c r="O5" s="291">
        <f>SUM(N5:N7)</f>
        <v>6089</v>
      </c>
    </row>
    <row r="6" spans="1:15" s="2" customFormat="1" ht="24.75" customHeight="1">
      <c r="A6" s="234">
        <v>2</v>
      </c>
      <c r="B6" s="67" t="s">
        <v>71</v>
      </c>
      <c r="C6" s="205" t="s">
        <v>71</v>
      </c>
      <c r="D6" s="139" t="s">
        <v>241</v>
      </c>
      <c r="E6" s="319" t="s">
        <v>242</v>
      </c>
      <c r="F6" s="320"/>
      <c r="G6" s="320"/>
      <c r="H6" s="321"/>
      <c r="I6" s="184">
        <v>400</v>
      </c>
      <c r="J6" s="182" t="s">
        <v>243</v>
      </c>
      <c r="K6" s="183">
        <v>1</v>
      </c>
      <c r="L6" s="183">
        <v>1</v>
      </c>
      <c r="M6" s="183">
        <v>2</v>
      </c>
      <c r="N6" s="183">
        <f t="shared" si="0"/>
        <v>800</v>
      </c>
      <c r="O6" s="291"/>
    </row>
    <row r="7" spans="1:15" s="2" customFormat="1" ht="24.75" customHeight="1">
      <c r="A7" s="352">
        <v>3</v>
      </c>
      <c r="B7" s="68" t="s">
        <v>71</v>
      </c>
      <c r="C7" s="69" t="s">
        <v>71</v>
      </c>
      <c r="D7" s="70" t="s">
        <v>244</v>
      </c>
      <c r="E7" s="322" t="s">
        <v>245</v>
      </c>
      <c r="F7" s="323"/>
      <c r="G7" s="323"/>
      <c r="H7" s="324"/>
      <c r="I7" s="71">
        <v>89</v>
      </c>
      <c r="J7" s="69" t="s">
        <v>243</v>
      </c>
      <c r="K7" s="72">
        <v>1</v>
      </c>
      <c r="L7" s="72">
        <v>1</v>
      </c>
      <c r="M7" s="72">
        <v>1</v>
      </c>
      <c r="N7" s="72">
        <f t="shared" si="0"/>
        <v>89</v>
      </c>
      <c r="O7" s="353"/>
    </row>
    <row r="8" spans="1:15" s="2" customFormat="1" ht="24.75" customHeight="1">
      <c r="A8" s="354">
        <v>4</v>
      </c>
      <c r="B8" s="325">
        <v>43810</v>
      </c>
      <c r="C8" s="328" t="s">
        <v>246</v>
      </c>
      <c r="D8" s="140" t="s">
        <v>247</v>
      </c>
      <c r="E8" s="264" t="s">
        <v>248</v>
      </c>
      <c r="F8" s="265"/>
      <c r="G8" s="265"/>
      <c r="H8" s="266"/>
      <c r="I8" s="189">
        <v>2</v>
      </c>
      <c r="J8" s="73" t="s">
        <v>249</v>
      </c>
      <c r="K8" s="190">
        <v>1</v>
      </c>
      <c r="L8" s="190">
        <v>1</v>
      </c>
      <c r="M8" s="190">
        <v>200</v>
      </c>
      <c r="N8" s="190">
        <f t="shared" si="0"/>
        <v>400</v>
      </c>
      <c r="O8" s="355">
        <f>SUM(N8:N18)</f>
        <v>11906</v>
      </c>
    </row>
    <row r="9" spans="1:15" s="2" customFormat="1" ht="24.75" customHeight="1">
      <c r="A9" s="286"/>
      <c r="B9" s="326"/>
      <c r="C9" s="329"/>
      <c r="D9" s="185" t="s">
        <v>73</v>
      </c>
      <c r="E9" s="289" t="s">
        <v>250</v>
      </c>
      <c r="F9" s="268"/>
      <c r="G9" s="268"/>
      <c r="H9" s="269"/>
      <c r="I9" s="181">
        <v>10</v>
      </c>
      <c r="J9" s="182" t="s">
        <v>72</v>
      </c>
      <c r="K9" s="183">
        <v>1</v>
      </c>
      <c r="L9" s="183">
        <v>1</v>
      </c>
      <c r="M9" s="183">
        <v>5</v>
      </c>
      <c r="N9" s="183">
        <f t="shared" si="0"/>
        <v>50</v>
      </c>
      <c r="O9" s="291"/>
    </row>
    <row r="10" spans="1:15" s="2" customFormat="1" ht="24.75" customHeight="1">
      <c r="A10" s="286"/>
      <c r="B10" s="326"/>
      <c r="C10" s="329"/>
      <c r="D10" s="185" t="s">
        <v>74</v>
      </c>
      <c r="E10" s="289" t="s">
        <v>83</v>
      </c>
      <c r="F10" s="268"/>
      <c r="G10" s="268"/>
      <c r="H10" s="269"/>
      <c r="I10" s="184">
        <v>4</v>
      </c>
      <c r="J10" s="182" t="s">
        <v>72</v>
      </c>
      <c r="K10" s="186">
        <v>1</v>
      </c>
      <c r="L10" s="183">
        <v>1</v>
      </c>
      <c r="M10" s="190">
        <v>50</v>
      </c>
      <c r="N10" s="183">
        <f t="shared" si="0"/>
        <v>200</v>
      </c>
      <c r="O10" s="291"/>
    </row>
    <row r="11" spans="1:15" s="2" customFormat="1" ht="24.75" customHeight="1">
      <c r="A11" s="286"/>
      <c r="B11" s="326"/>
      <c r="C11" s="329"/>
      <c r="D11" s="185" t="s">
        <v>75</v>
      </c>
      <c r="E11" s="289" t="s">
        <v>76</v>
      </c>
      <c r="F11" s="268"/>
      <c r="G11" s="268"/>
      <c r="H11" s="269"/>
      <c r="I11" s="184">
        <v>70</v>
      </c>
      <c r="J11" s="205" t="s">
        <v>72</v>
      </c>
      <c r="K11" s="186">
        <v>1</v>
      </c>
      <c r="L11" s="186">
        <v>1</v>
      </c>
      <c r="M11" s="186">
        <v>1</v>
      </c>
      <c r="N11" s="183">
        <f t="shared" si="0"/>
        <v>70</v>
      </c>
      <c r="O11" s="291"/>
    </row>
    <row r="12" spans="1:15" s="2" customFormat="1" ht="24.75" customHeight="1">
      <c r="A12" s="286"/>
      <c r="B12" s="326"/>
      <c r="C12" s="329"/>
      <c r="D12" s="185" t="s">
        <v>251</v>
      </c>
      <c r="E12" s="356" t="s">
        <v>77</v>
      </c>
      <c r="F12" s="357"/>
      <c r="G12" s="357"/>
      <c r="H12" s="358"/>
      <c r="I12" s="359">
        <v>20</v>
      </c>
      <c r="J12" s="182" t="s">
        <v>78</v>
      </c>
      <c r="K12" s="183">
        <v>1</v>
      </c>
      <c r="L12" s="183">
        <v>1</v>
      </c>
      <c r="M12" s="183">
        <v>24</v>
      </c>
      <c r="N12" s="183">
        <f t="shared" si="0"/>
        <v>480</v>
      </c>
      <c r="O12" s="291"/>
    </row>
    <row r="13" spans="1:15" s="2" customFormat="1" ht="24.75" customHeight="1">
      <c r="A13" s="286"/>
      <c r="B13" s="326"/>
      <c r="C13" s="329"/>
      <c r="D13" s="185" t="s">
        <v>79</v>
      </c>
      <c r="E13" s="289" t="s">
        <v>252</v>
      </c>
      <c r="F13" s="268"/>
      <c r="G13" s="268"/>
      <c r="H13" s="269"/>
      <c r="I13" s="181">
        <v>17</v>
      </c>
      <c r="J13" s="182" t="s">
        <v>253</v>
      </c>
      <c r="K13" s="183">
        <v>1</v>
      </c>
      <c r="L13" s="183">
        <v>1</v>
      </c>
      <c r="M13" s="183">
        <v>1</v>
      </c>
      <c r="N13" s="183">
        <f t="shared" si="0"/>
        <v>17</v>
      </c>
      <c r="O13" s="291"/>
    </row>
    <row r="14" spans="1:15" s="2" customFormat="1" ht="24.75" customHeight="1">
      <c r="A14" s="286"/>
      <c r="B14" s="326"/>
      <c r="C14" s="329"/>
      <c r="D14" s="185" t="s">
        <v>254</v>
      </c>
      <c r="E14" s="289" t="s">
        <v>255</v>
      </c>
      <c r="F14" s="268"/>
      <c r="G14" s="268"/>
      <c r="H14" s="269"/>
      <c r="I14" s="181">
        <v>689</v>
      </c>
      <c r="J14" s="187" t="s">
        <v>256</v>
      </c>
      <c r="K14" s="181">
        <v>1</v>
      </c>
      <c r="L14" s="181">
        <v>1</v>
      </c>
      <c r="M14" s="181">
        <v>1</v>
      </c>
      <c r="N14" s="183">
        <f t="shared" si="0"/>
        <v>689</v>
      </c>
      <c r="O14" s="291"/>
    </row>
    <row r="15" spans="1:15" s="2" customFormat="1" ht="24.75" customHeight="1">
      <c r="A15" s="286"/>
      <c r="B15" s="326"/>
      <c r="C15" s="329"/>
      <c r="D15" s="140" t="s">
        <v>80</v>
      </c>
      <c r="E15" s="289" t="s">
        <v>257</v>
      </c>
      <c r="F15" s="268"/>
      <c r="G15" s="268"/>
      <c r="H15" s="269"/>
      <c r="I15" s="189">
        <v>3550</v>
      </c>
      <c r="J15" s="209" t="s">
        <v>258</v>
      </c>
      <c r="K15" s="189">
        <v>1</v>
      </c>
      <c r="L15" s="189">
        <v>1</v>
      </c>
      <c r="M15" s="189">
        <v>1</v>
      </c>
      <c r="N15" s="190">
        <f t="shared" si="0"/>
        <v>3550</v>
      </c>
      <c r="O15" s="291"/>
    </row>
    <row r="16" spans="1:15" s="2" customFormat="1" ht="24.75" customHeight="1">
      <c r="A16" s="286"/>
      <c r="B16" s="326"/>
      <c r="C16" s="329"/>
      <c r="D16" s="140" t="s">
        <v>81</v>
      </c>
      <c r="E16" s="289" t="s">
        <v>259</v>
      </c>
      <c r="F16" s="268"/>
      <c r="G16" s="268"/>
      <c r="H16" s="269"/>
      <c r="I16" s="189">
        <v>2300</v>
      </c>
      <c r="J16" s="209" t="s">
        <v>258</v>
      </c>
      <c r="K16" s="189">
        <v>1</v>
      </c>
      <c r="L16" s="189">
        <v>1</v>
      </c>
      <c r="M16" s="189">
        <v>1</v>
      </c>
      <c r="N16" s="190">
        <f t="shared" si="0"/>
        <v>2300</v>
      </c>
      <c r="O16" s="291"/>
    </row>
    <row r="17" spans="1:15" s="2" customFormat="1" ht="24.75" customHeight="1">
      <c r="A17" s="286"/>
      <c r="B17" s="326"/>
      <c r="C17" s="329"/>
      <c r="D17" s="140" t="s">
        <v>82</v>
      </c>
      <c r="E17" s="144" t="s">
        <v>260</v>
      </c>
      <c r="F17" s="145"/>
      <c r="G17" s="145"/>
      <c r="H17" s="146"/>
      <c r="I17" s="189">
        <v>3550</v>
      </c>
      <c r="J17" s="209" t="s">
        <v>258</v>
      </c>
      <c r="K17" s="189">
        <v>1</v>
      </c>
      <c r="L17" s="189">
        <v>1</v>
      </c>
      <c r="M17" s="189">
        <v>1</v>
      </c>
      <c r="N17" s="190">
        <v>3550</v>
      </c>
      <c r="O17" s="291"/>
    </row>
    <row r="18" spans="1:15" s="2" customFormat="1" ht="24.75" customHeight="1">
      <c r="A18" s="286"/>
      <c r="B18" s="326"/>
      <c r="C18" s="329"/>
      <c r="D18" s="218" t="s">
        <v>261</v>
      </c>
      <c r="E18" s="334" t="s">
        <v>262</v>
      </c>
      <c r="F18" s="335"/>
      <c r="G18" s="335"/>
      <c r="H18" s="336"/>
      <c r="I18" s="208">
        <v>300</v>
      </c>
      <c r="J18" s="211" t="s">
        <v>263</v>
      </c>
      <c r="K18" s="208">
        <v>1</v>
      </c>
      <c r="L18" s="208">
        <v>1</v>
      </c>
      <c r="M18" s="208">
        <v>2</v>
      </c>
      <c r="N18" s="212">
        <f t="shared" si="0"/>
        <v>600</v>
      </c>
      <c r="O18" s="353"/>
    </row>
    <row r="19" spans="1:15" s="2" customFormat="1" ht="24.75" customHeight="1">
      <c r="A19" s="354">
        <v>5</v>
      </c>
      <c r="B19" s="325">
        <v>43811</v>
      </c>
      <c r="C19" s="328" t="s">
        <v>264</v>
      </c>
      <c r="D19" s="74" t="s">
        <v>265</v>
      </c>
      <c r="E19" s="331" t="s">
        <v>266</v>
      </c>
      <c r="F19" s="332"/>
      <c r="G19" s="332"/>
      <c r="H19" s="333"/>
      <c r="I19" s="75">
        <v>2</v>
      </c>
      <c r="J19" s="76" t="s">
        <v>267</v>
      </c>
      <c r="K19" s="77">
        <v>1</v>
      </c>
      <c r="L19" s="77">
        <v>1</v>
      </c>
      <c r="M19" s="77">
        <v>200</v>
      </c>
      <c r="N19" s="77">
        <f t="shared" si="0"/>
        <v>400</v>
      </c>
      <c r="O19" s="355">
        <f>SUM(N19:N24)</f>
        <v>2297</v>
      </c>
    </row>
    <row r="20" spans="1:15" s="2" customFormat="1" ht="24.75" customHeight="1">
      <c r="A20" s="286"/>
      <c r="B20" s="326"/>
      <c r="C20" s="329"/>
      <c r="D20" s="185" t="s">
        <v>268</v>
      </c>
      <c r="E20" s="289" t="s">
        <v>269</v>
      </c>
      <c r="F20" s="268"/>
      <c r="G20" s="268"/>
      <c r="H20" s="269"/>
      <c r="I20" s="184">
        <v>4</v>
      </c>
      <c r="J20" s="182" t="s">
        <v>267</v>
      </c>
      <c r="K20" s="186">
        <v>1</v>
      </c>
      <c r="L20" s="183">
        <v>1</v>
      </c>
      <c r="M20" s="190">
        <v>50</v>
      </c>
      <c r="N20" s="183">
        <f t="shared" si="0"/>
        <v>200</v>
      </c>
      <c r="O20" s="291"/>
    </row>
    <row r="21" spans="1:15" s="2" customFormat="1" ht="24.75" customHeight="1">
      <c r="A21" s="286"/>
      <c r="B21" s="326"/>
      <c r="C21" s="329"/>
      <c r="D21" s="185" t="s">
        <v>270</v>
      </c>
      <c r="E21" s="356" t="s">
        <v>271</v>
      </c>
      <c r="F21" s="357"/>
      <c r="G21" s="357"/>
      <c r="H21" s="358"/>
      <c r="I21" s="359">
        <v>20</v>
      </c>
      <c r="J21" s="182" t="s">
        <v>78</v>
      </c>
      <c r="K21" s="183">
        <v>1</v>
      </c>
      <c r="L21" s="183">
        <v>1</v>
      </c>
      <c r="M21" s="183">
        <v>24</v>
      </c>
      <c r="N21" s="183">
        <f t="shared" si="0"/>
        <v>480</v>
      </c>
      <c r="O21" s="291"/>
    </row>
    <row r="22" spans="1:15" s="2" customFormat="1" ht="24.75" customHeight="1">
      <c r="A22" s="286"/>
      <c r="B22" s="326"/>
      <c r="C22" s="329"/>
      <c r="D22" s="185" t="s">
        <v>272</v>
      </c>
      <c r="E22" s="289" t="s">
        <v>273</v>
      </c>
      <c r="F22" s="268"/>
      <c r="G22" s="268"/>
      <c r="H22" s="269"/>
      <c r="I22" s="181">
        <v>17</v>
      </c>
      <c r="J22" s="182" t="s">
        <v>274</v>
      </c>
      <c r="K22" s="183">
        <v>1</v>
      </c>
      <c r="L22" s="183">
        <v>1</v>
      </c>
      <c r="M22" s="183">
        <v>1</v>
      </c>
      <c r="N22" s="183">
        <f t="shared" si="0"/>
        <v>17</v>
      </c>
      <c r="O22" s="291"/>
    </row>
    <row r="23" spans="1:15" s="2" customFormat="1" ht="24.75" customHeight="1">
      <c r="A23" s="286"/>
      <c r="B23" s="326"/>
      <c r="C23" s="329"/>
      <c r="D23" s="185" t="s">
        <v>265</v>
      </c>
      <c r="E23" s="289" t="s">
        <v>275</v>
      </c>
      <c r="F23" s="268"/>
      <c r="G23" s="268"/>
      <c r="H23" s="269"/>
      <c r="I23" s="181">
        <v>2</v>
      </c>
      <c r="J23" s="182" t="s">
        <v>267</v>
      </c>
      <c r="K23" s="183">
        <v>1</v>
      </c>
      <c r="L23" s="183">
        <v>1</v>
      </c>
      <c r="M23" s="183">
        <v>300</v>
      </c>
      <c r="N23" s="183">
        <v>600</v>
      </c>
      <c r="O23" s="291"/>
    </row>
    <row r="24" spans="1:15" s="2" customFormat="1" ht="24.75" customHeight="1">
      <c r="A24" s="286"/>
      <c r="B24" s="326"/>
      <c r="C24" s="329"/>
      <c r="D24" s="218" t="s">
        <v>261</v>
      </c>
      <c r="E24" s="334" t="s">
        <v>262</v>
      </c>
      <c r="F24" s="335"/>
      <c r="G24" s="335"/>
      <c r="H24" s="336"/>
      <c r="I24" s="208">
        <v>300</v>
      </c>
      <c r="J24" s="211" t="s">
        <v>263</v>
      </c>
      <c r="K24" s="208">
        <v>1</v>
      </c>
      <c r="L24" s="208">
        <v>1</v>
      </c>
      <c r="M24" s="208">
        <v>2</v>
      </c>
      <c r="N24" s="212">
        <f t="shared" ref="N24" si="1">I24*K24*L24*M24</f>
        <v>600</v>
      </c>
      <c r="O24" s="291"/>
    </row>
    <row r="25" spans="1:15" s="2" customFormat="1" ht="24.75" customHeight="1">
      <c r="A25" s="354">
        <v>6</v>
      </c>
      <c r="B25" s="325">
        <v>43812</v>
      </c>
      <c r="C25" s="328" t="s">
        <v>276</v>
      </c>
      <c r="D25" s="74" t="s">
        <v>265</v>
      </c>
      <c r="E25" s="331" t="s">
        <v>266</v>
      </c>
      <c r="F25" s="332"/>
      <c r="G25" s="332"/>
      <c r="H25" s="333"/>
      <c r="I25" s="75">
        <v>2</v>
      </c>
      <c r="J25" s="76" t="s">
        <v>267</v>
      </c>
      <c r="K25" s="77">
        <v>1</v>
      </c>
      <c r="L25" s="77">
        <v>1</v>
      </c>
      <c r="M25" s="77">
        <v>200</v>
      </c>
      <c r="N25" s="77">
        <f t="shared" si="0"/>
        <v>400</v>
      </c>
      <c r="O25" s="355">
        <f>SUM(N25:N29)</f>
        <v>1697</v>
      </c>
    </row>
    <row r="26" spans="1:15" s="2" customFormat="1" ht="24.75" customHeight="1">
      <c r="A26" s="286"/>
      <c r="B26" s="326"/>
      <c r="C26" s="329"/>
      <c r="D26" s="185" t="s">
        <v>268</v>
      </c>
      <c r="E26" s="289" t="s">
        <v>269</v>
      </c>
      <c r="F26" s="268"/>
      <c r="G26" s="268"/>
      <c r="H26" s="269"/>
      <c r="I26" s="184">
        <v>4</v>
      </c>
      <c r="J26" s="182" t="s">
        <v>267</v>
      </c>
      <c r="K26" s="186">
        <v>1</v>
      </c>
      <c r="L26" s="183">
        <v>1</v>
      </c>
      <c r="M26" s="190">
        <v>50</v>
      </c>
      <c r="N26" s="183">
        <f t="shared" si="0"/>
        <v>200</v>
      </c>
      <c r="O26" s="291"/>
    </row>
    <row r="27" spans="1:15" s="2" customFormat="1" ht="24.75" customHeight="1">
      <c r="A27" s="286"/>
      <c r="B27" s="326"/>
      <c r="C27" s="329"/>
      <c r="D27" s="185" t="s">
        <v>270</v>
      </c>
      <c r="E27" s="356" t="s">
        <v>271</v>
      </c>
      <c r="F27" s="357"/>
      <c r="G27" s="357"/>
      <c r="H27" s="358"/>
      <c r="I27" s="359">
        <v>20</v>
      </c>
      <c r="J27" s="182" t="s">
        <v>78</v>
      </c>
      <c r="K27" s="183">
        <v>1</v>
      </c>
      <c r="L27" s="183">
        <v>1</v>
      </c>
      <c r="M27" s="183">
        <v>24</v>
      </c>
      <c r="N27" s="183">
        <f t="shared" si="0"/>
        <v>480</v>
      </c>
      <c r="O27" s="291"/>
    </row>
    <row r="28" spans="1:15" s="2" customFormat="1" ht="24.75" customHeight="1">
      <c r="A28" s="286"/>
      <c r="B28" s="326"/>
      <c r="C28" s="329"/>
      <c r="D28" s="185" t="s">
        <v>272</v>
      </c>
      <c r="E28" s="356" t="s">
        <v>273</v>
      </c>
      <c r="F28" s="357"/>
      <c r="G28" s="357"/>
      <c r="H28" s="358"/>
      <c r="I28" s="359">
        <v>17</v>
      </c>
      <c r="J28" s="182" t="s">
        <v>277</v>
      </c>
      <c r="K28" s="183">
        <v>1</v>
      </c>
      <c r="L28" s="183">
        <v>1</v>
      </c>
      <c r="M28" s="183">
        <v>1</v>
      </c>
      <c r="N28" s="183">
        <v>17</v>
      </c>
      <c r="O28" s="291"/>
    </row>
    <row r="29" spans="1:15" s="2" customFormat="1" ht="24.75" customHeight="1">
      <c r="A29" s="286"/>
      <c r="B29" s="326"/>
      <c r="C29" s="329"/>
      <c r="D29" s="218" t="s">
        <v>261</v>
      </c>
      <c r="E29" s="334" t="s">
        <v>262</v>
      </c>
      <c r="F29" s="335"/>
      <c r="G29" s="335"/>
      <c r="H29" s="336"/>
      <c r="I29" s="208">
        <v>300</v>
      </c>
      <c r="J29" s="211" t="s">
        <v>263</v>
      </c>
      <c r="K29" s="208">
        <v>1</v>
      </c>
      <c r="L29" s="208">
        <v>1</v>
      </c>
      <c r="M29" s="208">
        <v>2</v>
      </c>
      <c r="N29" s="212">
        <f t="shared" si="0"/>
        <v>600</v>
      </c>
      <c r="O29" s="291"/>
    </row>
    <row r="30" spans="1:15" s="2" customFormat="1" ht="24.75" customHeight="1">
      <c r="A30" s="354">
        <v>7</v>
      </c>
      <c r="B30" s="325">
        <v>43818</v>
      </c>
      <c r="C30" s="328" t="s">
        <v>278</v>
      </c>
      <c r="D30" s="74" t="s">
        <v>84</v>
      </c>
      <c r="E30" s="337" t="s">
        <v>85</v>
      </c>
      <c r="F30" s="337"/>
      <c r="G30" s="337"/>
      <c r="H30" s="337"/>
      <c r="I30" s="75">
        <v>70</v>
      </c>
      <c r="J30" s="79" t="s">
        <v>267</v>
      </c>
      <c r="K30" s="77">
        <v>1</v>
      </c>
      <c r="L30" s="77">
        <v>1</v>
      </c>
      <c r="M30" s="77">
        <v>3</v>
      </c>
      <c r="N30" s="77">
        <f t="shared" si="0"/>
        <v>210</v>
      </c>
      <c r="O30" s="355">
        <f>SUM(N30:N53)</f>
        <v>20496</v>
      </c>
    </row>
    <row r="31" spans="1:15" s="2" customFormat="1" ht="24.75" customHeight="1">
      <c r="A31" s="286"/>
      <c r="B31" s="326"/>
      <c r="C31" s="329"/>
      <c r="D31" s="185" t="s">
        <v>86</v>
      </c>
      <c r="E31" s="80" t="s">
        <v>87</v>
      </c>
      <c r="F31" s="81"/>
      <c r="G31" s="81"/>
      <c r="H31" s="82"/>
      <c r="I31" s="181">
        <v>600</v>
      </c>
      <c r="J31" s="182" t="s">
        <v>88</v>
      </c>
      <c r="K31" s="183">
        <v>1</v>
      </c>
      <c r="L31" s="183">
        <v>1</v>
      </c>
      <c r="M31" s="183">
        <v>1</v>
      </c>
      <c r="N31" s="183">
        <f t="shared" si="0"/>
        <v>600</v>
      </c>
      <c r="O31" s="291"/>
    </row>
    <row r="32" spans="1:15" s="2" customFormat="1" ht="24.75" customHeight="1">
      <c r="A32" s="286"/>
      <c r="B32" s="326"/>
      <c r="C32" s="329"/>
      <c r="D32" s="139" t="s">
        <v>279</v>
      </c>
      <c r="E32" s="289" t="s">
        <v>89</v>
      </c>
      <c r="F32" s="268"/>
      <c r="G32" s="268"/>
      <c r="H32" s="269"/>
      <c r="I32" s="181">
        <v>300</v>
      </c>
      <c r="J32" s="182" t="s">
        <v>90</v>
      </c>
      <c r="K32" s="183">
        <v>1</v>
      </c>
      <c r="L32" s="183">
        <v>2</v>
      </c>
      <c r="M32" s="183">
        <v>4</v>
      </c>
      <c r="N32" s="183">
        <f t="shared" si="0"/>
        <v>2400</v>
      </c>
      <c r="O32" s="291"/>
    </row>
    <row r="33" spans="1:15" s="2" customFormat="1" ht="24.75" customHeight="1">
      <c r="A33" s="286"/>
      <c r="B33" s="326"/>
      <c r="C33" s="329"/>
      <c r="D33" s="185" t="s">
        <v>280</v>
      </c>
      <c r="E33" s="289" t="s">
        <v>281</v>
      </c>
      <c r="F33" s="268"/>
      <c r="G33" s="268"/>
      <c r="H33" s="269"/>
      <c r="I33" s="181">
        <v>1000</v>
      </c>
      <c r="J33" s="182" t="s">
        <v>282</v>
      </c>
      <c r="K33" s="183">
        <v>1</v>
      </c>
      <c r="L33" s="183">
        <v>2</v>
      </c>
      <c r="M33" s="183">
        <v>1</v>
      </c>
      <c r="N33" s="183">
        <f t="shared" si="0"/>
        <v>2000</v>
      </c>
      <c r="O33" s="291"/>
    </row>
    <row r="34" spans="1:15" s="2" customFormat="1" ht="24.75" customHeight="1">
      <c r="A34" s="286"/>
      <c r="B34" s="326"/>
      <c r="C34" s="329"/>
      <c r="D34" s="140" t="s">
        <v>91</v>
      </c>
      <c r="E34" s="264" t="s">
        <v>283</v>
      </c>
      <c r="F34" s="265"/>
      <c r="G34" s="265"/>
      <c r="H34" s="266"/>
      <c r="I34" s="189">
        <v>500</v>
      </c>
      <c r="J34" s="73" t="s">
        <v>284</v>
      </c>
      <c r="K34" s="190">
        <v>1</v>
      </c>
      <c r="L34" s="190">
        <v>1</v>
      </c>
      <c r="M34" s="190">
        <v>1</v>
      </c>
      <c r="N34" s="183">
        <f t="shared" si="0"/>
        <v>500</v>
      </c>
      <c r="O34" s="291"/>
    </row>
    <row r="35" spans="1:15" s="2" customFormat="1" ht="24.75" customHeight="1">
      <c r="A35" s="286"/>
      <c r="B35" s="326"/>
      <c r="C35" s="329"/>
      <c r="D35" s="140" t="s">
        <v>92</v>
      </c>
      <c r="E35" s="264" t="s">
        <v>285</v>
      </c>
      <c r="F35" s="265"/>
      <c r="G35" s="265"/>
      <c r="H35" s="266"/>
      <c r="I35" s="189">
        <v>600</v>
      </c>
      <c r="J35" s="73" t="s">
        <v>256</v>
      </c>
      <c r="K35" s="190">
        <v>1</v>
      </c>
      <c r="L35" s="190">
        <v>1</v>
      </c>
      <c r="M35" s="190">
        <v>2</v>
      </c>
      <c r="N35" s="183">
        <f t="shared" si="0"/>
        <v>1200</v>
      </c>
      <c r="O35" s="291"/>
    </row>
    <row r="36" spans="1:15" s="2" customFormat="1" ht="24.75" customHeight="1">
      <c r="A36" s="286"/>
      <c r="B36" s="326"/>
      <c r="C36" s="329"/>
      <c r="D36" s="140" t="s">
        <v>286</v>
      </c>
      <c r="E36" s="264" t="s">
        <v>287</v>
      </c>
      <c r="F36" s="265"/>
      <c r="G36" s="265"/>
      <c r="H36" s="266"/>
      <c r="I36" s="189">
        <v>100</v>
      </c>
      <c r="J36" s="73" t="s">
        <v>256</v>
      </c>
      <c r="K36" s="190">
        <v>1</v>
      </c>
      <c r="L36" s="190">
        <v>1</v>
      </c>
      <c r="M36" s="190">
        <v>2</v>
      </c>
      <c r="N36" s="183">
        <f t="shared" si="0"/>
        <v>200</v>
      </c>
      <c r="O36" s="291"/>
    </row>
    <row r="37" spans="1:15" s="2" customFormat="1" ht="24.75" customHeight="1">
      <c r="A37" s="286"/>
      <c r="B37" s="326"/>
      <c r="C37" s="329"/>
      <c r="D37" s="140" t="s">
        <v>93</v>
      </c>
      <c r="E37" s="264" t="s">
        <v>288</v>
      </c>
      <c r="F37" s="265"/>
      <c r="G37" s="265"/>
      <c r="H37" s="266"/>
      <c r="I37" s="189">
        <v>80</v>
      </c>
      <c r="J37" s="73" t="s">
        <v>78</v>
      </c>
      <c r="K37" s="190">
        <v>1</v>
      </c>
      <c r="L37" s="190">
        <v>1</v>
      </c>
      <c r="M37" s="190">
        <v>30</v>
      </c>
      <c r="N37" s="183">
        <f t="shared" si="0"/>
        <v>2400</v>
      </c>
      <c r="O37" s="291"/>
    </row>
    <row r="38" spans="1:15" s="2" customFormat="1" ht="24.75" customHeight="1">
      <c r="A38" s="286"/>
      <c r="B38" s="326"/>
      <c r="C38" s="329"/>
      <c r="D38" s="140" t="s">
        <v>94</v>
      </c>
      <c r="E38" s="264" t="s">
        <v>289</v>
      </c>
      <c r="F38" s="265"/>
      <c r="G38" s="265"/>
      <c r="H38" s="266"/>
      <c r="I38" s="189">
        <v>3000</v>
      </c>
      <c r="J38" s="73" t="s">
        <v>256</v>
      </c>
      <c r="K38" s="190">
        <v>1</v>
      </c>
      <c r="L38" s="190">
        <v>1</v>
      </c>
      <c r="M38" s="190">
        <v>1</v>
      </c>
      <c r="N38" s="183">
        <f t="shared" si="0"/>
        <v>3000</v>
      </c>
      <c r="O38" s="291"/>
    </row>
    <row r="39" spans="1:15" s="2" customFormat="1" ht="24.75" customHeight="1">
      <c r="A39" s="286"/>
      <c r="B39" s="326"/>
      <c r="C39" s="329"/>
      <c r="D39" s="185" t="s">
        <v>95</v>
      </c>
      <c r="E39" s="256" t="s">
        <v>115</v>
      </c>
      <c r="F39" s="257"/>
      <c r="G39" s="257"/>
      <c r="H39" s="258"/>
      <c r="I39" s="183">
        <v>80</v>
      </c>
      <c r="J39" s="187" t="s">
        <v>290</v>
      </c>
      <c r="K39" s="183">
        <v>1</v>
      </c>
      <c r="L39" s="183">
        <v>1</v>
      </c>
      <c r="M39" s="183">
        <v>40</v>
      </c>
      <c r="N39" s="183">
        <f t="shared" si="0"/>
        <v>3200</v>
      </c>
      <c r="O39" s="291"/>
    </row>
    <row r="40" spans="1:15" s="2" customFormat="1" ht="24.75" customHeight="1">
      <c r="A40" s="286"/>
      <c r="B40" s="326"/>
      <c r="C40" s="329"/>
      <c r="D40" s="185" t="s">
        <v>291</v>
      </c>
      <c r="E40" s="338" t="s">
        <v>292</v>
      </c>
      <c r="F40" s="338"/>
      <c r="G40" s="338"/>
      <c r="H40" s="338"/>
      <c r="I40" s="181">
        <v>140</v>
      </c>
      <c r="J40" s="182" t="s">
        <v>96</v>
      </c>
      <c r="K40" s="183">
        <v>1</v>
      </c>
      <c r="L40" s="183">
        <v>1</v>
      </c>
      <c r="M40" s="183">
        <v>8</v>
      </c>
      <c r="N40" s="183">
        <f t="shared" si="0"/>
        <v>1120</v>
      </c>
      <c r="O40" s="291"/>
    </row>
    <row r="41" spans="1:15" s="2" customFormat="1" ht="24.75" customHeight="1">
      <c r="A41" s="286"/>
      <c r="B41" s="326"/>
      <c r="C41" s="329"/>
      <c r="D41" s="185" t="s">
        <v>293</v>
      </c>
      <c r="E41" s="338" t="s">
        <v>294</v>
      </c>
      <c r="F41" s="338"/>
      <c r="G41" s="338"/>
      <c r="H41" s="338"/>
      <c r="I41" s="181">
        <v>160</v>
      </c>
      <c r="J41" s="182" t="s">
        <v>96</v>
      </c>
      <c r="K41" s="183">
        <v>1</v>
      </c>
      <c r="L41" s="183">
        <v>1</v>
      </c>
      <c r="M41" s="183">
        <v>6</v>
      </c>
      <c r="N41" s="183">
        <f t="shared" si="0"/>
        <v>960</v>
      </c>
      <c r="O41" s="291"/>
    </row>
    <row r="42" spans="1:15" s="2" customFormat="1" ht="24.75" customHeight="1">
      <c r="A42" s="286"/>
      <c r="B42" s="326"/>
      <c r="C42" s="329"/>
      <c r="D42" s="185" t="s">
        <v>295</v>
      </c>
      <c r="E42" s="339" t="s">
        <v>296</v>
      </c>
      <c r="F42" s="339"/>
      <c r="G42" s="339"/>
      <c r="H42" s="339"/>
      <c r="I42" s="181">
        <v>37</v>
      </c>
      <c r="J42" s="182" t="s">
        <v>256</v>
      </c>
      <c r="K42" s="183">
        <v>1</v>
      </c>
      <c r="L42" s="183">
        <v>1</v>
      </c>
      <c r="M42" s="183">
        <v>2</v>
      </c>
      <c r="N42" s="183">
        <f t="shared" si="0"/>
        <v>74</v>
      </c>
      <c r="O42" s="291"/>
    </row>
    <row r="43" spans="1:15" s="2" customFormat="1" ht="24.75" customHeight="1">
      <c r="A43" s="286"/>
      <c r="B43" s="326"/>
      <c r="C43" s="329"/>
      <c r="D43" s="185" t="s">
        <v>297</v>
      </c>
      <c r="E43" s="339" t="s">
        <v>298</v>
      </c>
      <c r="F43" s="339"/>
      <c r="G43" s="339"/>
      <c r="H43" s="339"/>
      <c r="I43" s="181">
        <v>45</v>
      </c>
      <c r="J43" s="182" t="s">
        <v>256</v>
      </c>
      <c r="K43" s="183">
        <v>1</v>
      </c>
      <c r="L43" s="183">
        <v>1</v>
      </c>
      <c r="M43" s="183">
        <v>2</v>
      </c>
      <c r="N43" s="183">
        <f t="shared" si="0"/>
        <v>90</v>
      </c>
      <c r="O43" s="291"/>
    </row>
    <row r="44" spans="1:15" s="2" customFormat="1" ht="24.75" customHeight="1">
      <c r="A44" s="286"/>
      <c r="B44" s="326"/>
      <c r="C44" s="329"/>
      <c r="D44" s="185" t="s">
        <v>299</v>
      </c>
      <c r="E44" s="341" t="s">
        <v>300</v>
      </c>
      <c r="F44" s="341"/>
      <c r="G44" s="341"/>
      <c r="H44" s="341"/>
      <c r="I44" s="181">
        <v>1400</v>
      </c>
      <c r="J44" s="182" t="s">
        <v>256</v>
      </c>
      <c r="K44" s="183">
        <v>1</v>
      </c>
      <c r="L44" s="183">
        <v>1</v>
      </c>
      <c r="M44" s="183">
        <v>1</v>
      </c>
      <c r="N44" s="183">
        <f t="shared" si="0"/>
        <v>1400</v>
      </c>
      <c r="O44" s="291"/>
    </row>
    <row r="45" spans="1:15" s="2" customFormat="1" ht="24.75" customHeight="1">
      <c r="A45" s="286"/>
      <c r="B45" s="326"/>
      <c r="C45" s="329"/>
      <c r="D45" s="185" t="s">
        <v>301</v>
      </c>
      <c r="E45" s="339" t="s">
        <v>302</v>
      </c>
      <c r="F45" s="339"/>
      <c r="G45" s="339"/>
      <c r="H45" s="339"/>
      <c r="I45" s="181">
        <v>60</v>
      </c>
      <c r="J45" s="182" t="s">
        <v>256</v>
      </c>
      <c r="K45" s="183">
        <v>1</v>
      </c>
      <c r="L45" s="183">
        <v>1</v>
      </c>
      <c r="M45" s="183">
        <v>2</v>
      </c>
      <c r="N45" s="183">
        <f t="shared" si="0"/>
        <v>120</v>
      </c>
      <c r="O45" s="291"/>
    </row>
    <row r="46" spans="1:15" s="2" customFormat="1" ht="24.75" customHeight="1">
      <c r="A46" s="286"/>
      <c r="B46" s="326"/>
      <c r="C46" s="329"/>
      <c r="D46" s="185" t="s">
        <v>303</v>
      </c>
      <c r="E46" s="339" t="s">
        <v>304</v>
      </c>
      <c r="F46" s="339"/>
      <c r="G46" s="339"/>
      <c r="H46" s="339"/>
      <c r="I46" s="181">
        <v>10</v>
      </c>
      <c r="J46" s="182" t="s">
        <v>305</v>
      </c>
      <c r="K46" s="183">
        <v>1</v>
      </c>
      <c r="L46" s="183">
        <v>1</v>
      </c>
      <c r="M46" s="183">
        <v>4</v>
      </c>
      <c r="N46" s="183">
        <f t="shared" si="0"/>
        <v>40</v>
      </c>
      <c r="O46" s="291"/>
    </row>
    <row r="47" spans="1:15" s="2" customFormat="1" ht="24.75" customHeight="1">
      <c r="A47" s="286"/>
      <c r="B47" s="326"/>
      <c r="C47" s="329"/>
      <c r="D47" s="185" t="s">
        <v>97</v>
      </c>
      <c r="E47" s="339" t="s">
        <v>306</v>
      </c>
      <c r="F47" s="339"/>
      <c r="G47" s="339"/>
      <c r="H47" s="339"/>
      <c r="I47" s="181">
        <v>46</v>
      </c>
      <c r="J47" s="182" t="s">
        <v>307</v>
      </c>
      <c r="K47" s="183">
        <v>1</v>
      </c>
      <c r="L47" s="183">
        <v>1</v>
      </c>
      <c r="M47" s="183">
        <v>7</v>
      </c>
      <c r="N47" s="183">
        <f t="shared" si="0"/>
        <v>322</v>
      </c>
      <c r="O47" s="291"/>
    </row>
    <row r="48" spans="1:15" s="2" customFormat="1" ht="24.75" customHeight="1">
      <c r="A48" s="286"/>
      <c r="B48" s="326"/>
      <c r="C48" s="329"/>
      <c r="D48" s="185" t="s">
        <v>308</v>
      </c>
      <c r="E48" s="339" t="s">
        <v>309</v>
      </c>
      <c r="F48" s="339"/>
      <c r="G48" s="339"/>
      <c r="H48" s="339"/>
      <c r="I48" s="181">
        <v>5</v>
      </c>
      <c r="J48" s="182" t="s">
        <v>310</v>
      </c>
      <c r="K48" s="183">
        <v>1</v>
      </c>
      <c r="L48" s="183">
        <v>1</v>
      </c>
      <c r="M48" s="183">
        <v>2</v>
      </c>
      <c r="N48" s="183">
        <f t="shared" si="0"/>
        <v>10</v>
      </c>
      <c r="O48" s="291"/>
    </row>
    <row r="49" spans="1:15" s="2" customFormat="1" ht="24.75" customHeight="1">
      <c r="A49" s="286"/>
      <c r="B49" s="326"/>
      <c r="C49" s="329"/>
      <c r="D49" s="185" t="s">
        <v>311</v>
      </c>
      <c r="E49" s="339" t="s">
        <v>312</v>
      </c>
      <c r="F49" s="339"/>
      <c r="G49" s="339"/>
      <c r="H49" s="339"/>
      <c r="I49" s="181">
        <v>350</v>
      </c>
      <c r="J49" s="182" t="s">
        <v>98</v>
      </c>
      <c r="K49" s="183">
        <v>1</v>
      </c>
      <c r="L49" s="183">
        <v>1</v>
      </c>
      <c r="M49" s="183">
        <v>1</v>
      </c>
      <c r="N49" s="183">
        <f t="shared" si="0"/>
        <v>350</v>
      </c>
      <c r="O49" s="291"/>
    </row>
    <row r="50" spans="1:15" s="2" customFormat="1" ht="24.75" customHeight="1">
      <c r="A50" s="286"/>
      <c r="B50" s="326"/>
      <c r="C50" s="329"/>
      <c r="D50" s="185" t="s">
        <v>313</v>
      </c>
      <c r="E50" s="339" t="s">
        <v>314</v>
      </c>
      <c r="F50" s="339"/>
      <c r="G50" s="339"/>
      <c r="H50" s="339"/>
      <c r="I50" s="181">
        <v>5</v>
      </c>
      <c r="J50" s="182" t="s">
        <v>98</v>
      </c>
      <c r="K50" s="183">
        <v>1</v>
      </c>
      <c r="L50" s="183">
        <v>1</v>
      </c>
      <c r="M50" s="183">
        <v>50</v>
      </c>
      <c r="N50" s="183">
        <f t="shared" si="0"/>
        <v>250</v>
      </c>
      <c r="O50" s="291"/>
    </row>
    <row r="51" spans="1:15" s="2" customFormat="1" ht="24.75" customHeight="1">
      <c r="A51" s="286"/>
      <c r="B51" s="326"/>
      <c r="C51" s="329"/>
      <c r="D51" s="185" t="s">
        <v>315</v>
      </c>
      <c r="E51" s="339" t="s">
        <v>316</v>
      </c>
      <c r="F51" s="339"/>
      <c r="G51" s="339"/>
      <c r="H51" s="339"/>
      <c r="I51" s="181">
        <v>200</v>
      </c>
      <c r="J51" s="182" t="s">
        <v>317</v>
      </c>
      <c r="K51" s="183">
        <v>1</v>
      </c>
      <c r="L51" s="183">
        <v>1</v>
      </c>
      <c r="M51" s="183">
        <v>1</v>
      </c>
      <c r="N51" s="183">
        <f t="shared" si="0"/>
        <v>200</v>
      </c>
      <c r="O51" s="291"/>
    </row>
    <row r="52" spans="1:15" s="2" customFormat="1" ht="24.75" customHeight="1">
      <c r="A52" s="286"/>
      <c r="B52" s="326"/>
      <c r="C52" s="329"/>
      <c r="D52" s="185" t="s">
        <v>318</v>
      </c>
      <c r="E52" s="339" t="s">
        <v>319</v>
      </c>
      <c r="F52" s="339"/>
      <c r="G52" s="339"/>
      <c r="H52" s="339"/>
      <c r="I52" s="181">
        <v>10</v>
      </c>
      <c r="J52" s="182" t="s">
        <v>320</v>
      </c>
      <c r="K52" s="183">
        <v>1</v>
      </c>
      <c r="L52" s="183">
        <v>1</v>
      </c>
      <c r="M52" s="183">
        <v>25</v>
      </c>
      <c r="N52" s="183">
        <f t="shared" si="0"/>
        <v>250</v>
      </c>
      <c r="O52" s="291"/>
    </row>
    <row r="53" spans="1:15" s="2" customFormat="1" ht="24.75" customHeight="1">
      <c r="A53" s="360"/>
      <c r="B53" s="327"/>
      <c r="C53" s="330"/>
      <c r="D53" s="102" t="s">
        <v>265</v>
      </c>
      <c r="E53" s="340" t="s">
        <v>321</v>
      </c>
      <c r="F53" s="340"/>
      <c r="G53" s="340"/>
      <c r="H53" s="340"/>
      <c r="I53" s="103">
        <v>2</v>
      </c>
      <c r="J53" s="142" t="s">
        <v>267</v>
      </c>
      <c r="K53" s="78">
        <v>1</v>
      </c>
      <c r="L53" s="78">
        <v>1</v>
      </c>
      <c r="M53" s="78">
        <v>200</v>
      </c>
      <c r="N53" s="78">
        <v>-400</v>
      </c>
      <c r="O53" s="353"/>
    </row>
    <row r="54" spans="1:15" s="2" customFormat="1" ht="24.75" customHeight="1">
      <c r="A54" s="354">
        <v>8</v>
      </c>
      <c r="B54" s="361">
        <v>43820</v>
      </c>
      <c r="C54" s="362" t="s">
        <v>322</v>
      </c>
      <c r="D54" s="185" t="s">
        <v>323</v>
      </c>
      <c r="E54" s="289" t="s">
        <v>99</v>
      </c>
      <c r="F54" s="268"/>
      <c r="G54" s="268"/>
      <c r="H54" s="269"/>
      <c r="I54" s="181">
        <v>600</v>
      </c>
      <c r="J54" s="182" t="s">
        <v>88</v>
      </c>
      <c r="K54" s="183">
        <v>1</v>
      </c>
      <c r="L54" s="183">
        <v>1</v>
      </c>
      <c r="M54" s="183">
        <v>1</v>
      </c>
      <c r="N54" s="183">
        <f t="shared" si="0"/>
        <v>600</v>
      </c>
      <c r="O54" s="291">
        <f>SUM(N54:N65)</f>
        <v>12720</v>
      </c>
    </row>
    <row r="55" spans="1:15" s="2" customFormat="1" ht="24.75" customHeight="1">
      <c r="A55" s="286"/>
      <c r="B55" s="361"/>
      <c r="C55" s="362"/>
      <c r="D55" s="254" t="s">
        <v>279</v>
      </c>
      <c r="E55" s="289" t="s">
        <v>109</v>
      </c>
      <c r="F55" s="268"/>
      <c r="G55" s="268"/>
      <c r="H55" s="269"/>
      <c r="I55" s="181">
        <v>300</v>
      </c>
      <c r="J55" s="182" t="s">
        <v>90</v>
      </c>
      <c r="K55" s="183">
        <v>1</v>
      </c>
      <c r="L55" s="183">
        <v>1</v>
      </c>
      <c r="M55" s="183">
        <v>2</v>
      </c>
      <c r="N55" s="183">
        <f t="shared" si="0"/>
        <v>600</v>
      </c>
      <c r="O55" s="291"/>
    </row>
    <row r="56" spans="1:15" s="2" customFormat="1" ht="24.75" customHeight="1">
      <c r="A56" s="286"/>
      <c r="B56" s="361"/>
      <c r="C56" s="362"/>
      <c r="D56" s="279"/>
      <c r="E56" s="289" t="s">
        <v>110</v>
      </c>
      <c r="F56" s="268"/>
      <c r="G56" s="268"/>
      <c r="H56" s="269"/>
      <c r="I56" s="181">
        <v>300</v>
      </c>
      <c r="J56" s="182" t="s">
        <v>90</v>
      </c>
      <c r="K56" s="183">
        <v>1</v>
      </c>
      <c r="L56" s="183">
        <v>1</v>
      </c>
      <c r="M56" s="183">
        <v>5</v>
      </c>
      <c r="N56" s="183">
        <f t="shared" si="0"/>
        <v>1500</v>
      </c>
      <c r="O56" s="291"/>
    </row>
    <row r="57" spans="1:15" s="2" customFormat="1" ht="24.75" customHeight="1">
      <c r="A57" s="286"/>
      <c r="B57" s="361"/>
      <c r="C57" s="362"/>
      <c r="D57" s="255"/>
      <c r="E57" s="289" t="s">
        <v>111</v>
      </c>
      <c r="F57" s="268"/>
      <c r="G57" s="268"/>
      <c r="H57" s="269"/>
      <c r="I57" s="181">
        <v>300</v>
      </c>
      <c r="J57" s="182" t="s">
        <v>90</v>
      </c>
      <c r="K57" s="183">
        <v>1</v>
      </c>
      <c r="L57" s="183">
        <v>1</v>
      </c>
      <c r="M57" s="183">
        <v>3</v>
      </c>
      <c r="N57" s="183">
        <f t="shared" si="0"/>
        <v>900</v>
      </c>
      <c r="O57" s="291"/>
    </row>
    <row r="58" spans="1:15" s="2" customFormat="1" ht="24.75" customHeight="1">
      <c r="A58" s="286"/>
      <c r="B58" s="361"/>
      <c r="C58" s="362"/>
      <c r="D58" s="254" t="s">
        <v>100</v>
      </c>
      <c r="E58" s="289" t="s">
        <v>324</v>
      </c>
      <c r="F58" s="268"/>
      <c r="G58" s="268"/>
      <c r="H58" s="269"/>
      <c r="I58" s="181">
        <v>600</v>
      </c>
      <c r="J58" s="182" t="s">
        <v>282</v>
      </c>
      <c r="K58" s="183">
        <v>1</v>
      </c>
      <c r="L58" s="183">
        <v>1</v>
      </c>
      <c r="M58" s="183">
        <v>2</v>
      </c>
      <c r="N58" s="183">
        <f t="shared" si="0"/>
        <v>1200</v>
      </c>
      <c r="O58" s="291"/>
    </row>
    <row r="59" spans="1:15" s="2" customFormat="1" ht="24.75" customHeight="1">
      <c r="A59" s="286"/>
      <c r="B59" s="361"/>
      <c r="C59" s="362"/>
      <c r="D59" s="255"/>
      <c r="E59" s="289" t="s">
        <v>325</v>
      </c>
      <c r="F59" s="268"/>
      <c r="G59" s="268"/>
      <c r="H59" s="269"/>
      <c r="I59" s="181">
        <v>600</v>
      </c>
      <c r="J59" s="182" t="s">
        <v>282</v>
      </c>
      <c r="K59" s="183">
        <v>1</v>
      </c>
      <c r="L59" s="183">
        <v>2</v>
      </c>
      <c r="M59" s="183">
        <v>1</v>
      </c>
      <c r="N59" s="183">
        <f t="shared" si="0"/>
        <v>1200</v>
      </c>
      <c r="O59" s="291"/>
    </row>
    <row r="60" spans="1:15" s="2" customFormat="1" ht="24.75" customHeight="1">
      <c r="A60" s="286"/>
      <c r="B60" s="361"/>
      <c r="C60" s="362"/>
      <c r="D60" s="218" t="s">
        <v>91</v>
      </c>
      <c r="E60" s="264" t="s">
        <v>112</v>
      </c>
      <c r="F60" s="265"/>
      <c r="G60" s="265"/>
      <c r="H60" s="266"/>
      <c r="I60" s="189">
        <v>500</v>
      </c>
      <c r="J60" s="73" t="s">
        <v>326</v>
      </c>
      <c r="K60" s="190">
        <v>1</v>
      </c>
      <c r="L60" s="190">
        <v>1</v>
      </c>
      <c r="M60" s="190">
        <v>1</v>
      </c>
      <c r="N60" s="190">
        <f t="shared" si="0"/>
        <v>500</v>
      </c>
      <c r="O60" s="291"/>
    </row>
    <row r="61" spans="1:15" s="2" customFormat="1" ht="24.75" customHeight="1">
      <c r="A61" s="286"/>
      <c r="B61" s="361"/>
      <c r="C61" s="362"/>
      <c r="D61" s="139" t="s">
        <v>92</v>
      </c>
      <c r="E61" s="264" t="s">
        <v>113</v>
      </c>
      <c r="F61" s="265"/>
      <c r="G61" s="265"/>
      <c r="H61" s="266"/>
      <c r="I61" s="189">
        <v>600</v>
      </c>
      <c r="J61" s="73" t="s">
        <v>327</v>
      </c>
      <c r="K61" s="190">
        <v>1</v>
      </c>
      <c r="L61" s="190">
        <v>1</v>
      </c>
      <c r="M61" s="190">
        <v>2</v>
      </c>
      <c r="N61" s="190">
        <f t="shared" si="0"/>
        <v>1200</v>
      </c>
      <c r="O61" s="291"/>
    </row>
    <row r="62" spans="1:15" s="2" customFormat="1" ht="24.75" customHeight="1">
      <c r="A62" s="286"/>
      <c r="B62" s="361"/>
      <c r="C62" s="362"/>
      <c r="D62" s="185" t="s">
        <v>328</v>
      </c>
      <c r="E62" s="289" t="s">
        <v>114</v>
      </c>
      <c r="F62" s="268"/>
      <c r="G62" s="268"/>
      <c r="H62" s="269"/>
      <c r="I62" s="189">
        <v>100</v>
      </c>
      <c r="J62" s="73" t="s">
        <v>327</v>
      </c>
      <c r="K62" s="190">
        <v>1</v>
      </c>
      <c r="L62" s="190">
        <v>1</v>
      </c>
      <c r="M62" s="190">
        <v>2</v>
      </c>
      <c r="N62" s="190">
        <f t="shared" si="0"/>
        <v>200</v>
      </c>
      <c r="O62" s="291"/>
    </row>
    <row r="63" spans="1:15" s="2" customFormat="1" ht="24.75" customHeight="1">
      <c r="A63" s="286"/>
      <c r="B63" s="361"/>
      <c r="C63" s="362"/>
      <c r="D63" s="140" t="s">
        <v>94</v>
      </c>
      <c r="E63" s="264" t="s">
        <v>329</v>
      </c>
      <c r="F63" s="265"/>
      <c r="G63" s="265"/>
      <c r="H63" s="266"/>
      <c r="I63" s="189">
        <v>3000</v>
      </c>
      <c r="J63" s="73" t="s">
        <v>327</v>
      </c>
      <c r="K63" s="190">
        <v>1</v>
      </c>
      <c r="L63" s="190">
        <v>1</v>
      </c>
      <c r="M63" s="190">
        <v>1</v>
      </c>
      <c r="N63" s="190">
        <f t="shared" si="0"/>
        <v>3000</v>
      </c>
      <c r="O63" s="291"/>
    </row>
    <row r="64" spans="1:15" s="2" customFormat="1" ht="24.75" customHeight="1">
      <c r="A64" s="286"/>
      <c r="B64" s="361"/>
      <c r="C64" s="362"/>
      <c r="D64" s="185" t="s">
        <v>330</v>
      </c>
      <c r="E64" s="356" t="s">
        <v>331</v>
      </c>
      <c r="F64" s="357"/>
      <c r="G64" s="357"/>
      <c r="H64" s="358"/>
      <c r="I64" s="359">
        <v>20</v>
      </c>
      <c r="J64" s="182" t="s">
        <v>332</v>
      </c>
      <c r="K64" s="183">
        <v>1</v>
      </c>
      <c r="L64" s="183">
        <v>1</v>
      </c>
      <c r="M64" s="183">
        <v>21</v>
      </c>
      <c r="N64" s="190">
        <f t="shared" si="0"/>
        <v>420</v>
      </c>
      <c r="O64" s="291"/>
    </row>
    <row r="65" spans="1:15" s="2" customFormat="1" ht="24.75" customHeight="1">
      <c r="A65" s="360"/>
      <c r="B65" s="361"/>
      <c r="C65" s="362"/>
      <c r="D65" s="139" t="s">
        <v>95</v>
      </c>
      <c r="E65" s="342" t="s">
        <v>116</v>
      </c>
      <c r="F65" s="343"/>
      <c r="G65" s="343"/>
      <c r="H65" s="344"/>
      <c r="I65" s="186">
        <v>80</v>
      </c>
      <c r="J65" s="83" t="s">
        <v>333</v>
      </c>
      <c r="K65" s="72">
        <v>1</v>
      </c>
      <c r="L65" s="72">
        <v>1</v>
      </c>
      <c r="M65" s="72">
        <v>17.5</v>
      </c>
      <c r="N65" s="212">
        <f t="shared" si="0"/>
        <v>1400</v>
      </c>
      <c r="O65" s="291"/>
    </row>
    <row r="66" spans="1:15" s="2" customFormat="1" ht="24.75" customHeight="1">
      <c r="A66" s="363">
        <v>9</v>
      </c>
      <c r="B66" s="84">
        <v>43820</v>
      </c>
      <c r="C66" s="85" t="s">
        <v>334</v>
      </c>
      <c r="D66" s="86" t="s">
        <v>330</v>
      </c>
      <c r="E66" s="348" t="s">
        <v>335</v>
      </c>
      <c r="F66" s="349"/>
      <c r="G66" s="349"/>
      <c r="H66" s="350"/>
      <c r="I66" s="87">
        <v>20</v>
      </c>
      <c r="J66" s="88" t="s">
        <v>101</v>
      </c>
      <c r="K66" s="89">
        <v>1</v>
      </c>
      <c r="L66" s="89">
        <v>1</v>
      </c>
      <c r="M66" s="89">
        <v>21</v>
      </c>
      <c r="N66" s="87">
        <f t="shared" si="0"/>
        <v>420</v>
      </c>
      <c r="O66" s="364">
        <f>N66</f>
        <v>420</v>
      </c>
    </row>
    <row r="67" spans="1:15" s="2" customFormat="1" ht="24.75" customHeight="1">
      <c r="A67" s="363">
        <v>10</v>
      </c>
      <c r="B67" s="84">
        <v>43827</v>
      </c>
      <c r="C67" s="85" t="s">
        <v>336</v>
      </c>
      <c r="D67" s="86" t="s">
        <v>102</v>
      </c>
      <c r="E67" s="351" t="s">
        <v>337</v>
      </c>
      <c r="F67" s="351"/>
      <c r="G67" s="351"/>
      <c r="H67" s="351"/>
      <c r="I67" s="87">
        <v>2</v>
      </c>
      <c r="J67" s="85" t="s">
        <v>256</v>
      </c>
      <c r="K67" s="90">
        <v>1</v>
      </c>
      <c r="L67" s="90">
        <v>1</v>
      </c>
      <c r="M67" s="90">
        <v>11</v>
      </c>
      <c r="N67" s="91">
        <f>I67*K67*L67*M67</f>
        <v>22</v>
      </c>
      <c r="O67" s="364">
        <f>N67</f>
        <v>22</v>
      </c>
    </row>
    <row r="68" spans="1:15" s="2" customFormat="1" ht="24.75" customHeight="1">
      <c r="A68" s="354">
        <v>11</v>
      </c>
      <c r="B68" s="325">
        <v>43835</v>
      </c>
      <c r="C68" s="328" t="s">
        <v>338</v>
      </c>
      <c r="D68" s="185" t="s">
        <v>339</v>
      </c>
      <c r="E68" s="289" t="s">
        <v>340</v>
      </c>
      <c r="F68" s="268"/>
      <c r="G68" s="268"/>
      <c r="H68" s="269"/>
      <c r="I68" s="181">
        <v>600</v>
      </c>
      <c r="J68" s="182" t="s">
        <v>88</v>
      </c>
      <c r="K68" s="183">
        <v>1</v>
      </c>
      <c r="L68" s="183">
        <v>1</v>
      </c>
      <c r="M68" s="183">
        <v>1</v>
      </c>
      <c r="N68" s="183">
        <f t="shared" ref="N68:N79" si="2">I68*K68*L68*M68</f>
        <v>600</v>
      </c>
      <c r="O68" s="355">
        <f>SUM(N68:N75)</f>
        <v>8080</v>
      </c>
    </row>
    <row r="69" spans="1:15" s="2" customFormat="1" ht="24.75" customHeight="1">
      <c r="A69" s="286"/>
      <c r="B69" s="326"/>
      <c r="C69" s="329"/>
      <c r="D69" s="218" t="s">
        <v>91</v>
      </c>
      <c r="E69" s="264" t="s">
        <v>112</v>
      </c>
      <c r="F69" s="265"/>
      <c r="G69" s="265"/>
      <c r="H69" s="266"/>
      <c r="I69" s="189">
        <v>500</v>
      </c>
      <c r="J69" s="73" t="s">
        <v>341</v>
      </c>
      <c r="K69" s="190">
        <v>1</v>
      </c>
      <c r="L69" s="190">
        <v>1</v>
      </c>
      <c r="M69" s="190">
        <v>1</v>
      </c>
      <c r="N69" s="190">
        <f t="shared" si="2"/>
        <v>500</v>
      </c>
      <c r="O69" s="291"/>
    </row>
    <row r="70" spans="1:15" s="2" customFormat="1" ht="24.75" customHeight="1">
      <c r="A70" s="286"/>
      <c r="B70" s="326"/>
      <c r="C70" s="329"/>
      <c r="D70" s="139" t="s">
        <v>92</v>
      </c>
      <c r="E70" s="264" t="s">
        <v>113</v>
      </c>
      <c r="F70" s="265"/>
      <c r="G70" s="265"/>
      <c r="H70" s="266"/>
      <c r="I70" s="189">
        <v>600</v>
      </c>
      <c r="J70" s="73" t="s">
        <v>342</v>
      </c>
      <c r="K70" s="190">
        <v>1</v>
      </c>
      <c r="L70" s="190">
        <v>1</v>
      </c>
      <c r="M70" s="190">
        <v>2</v>
      </c>
      <c r="N70" s="190">
        <f t="shared" si="2"/>
        <v>1200</v>
      </c>
      <c r="O70" s="291"/>
    </row>
    <row r="71" spans="1:15" s="2" customFormat="1" ht="24.75" customHeight="1">
      <c r="A71" s="286"/>
      <c r="B71" s="326"/>
      <c r="C71" s="329"/>
      <c r="D71" s="185" t="s">
        <v>343</v>
      </c>
      <c r="E71" s="289" t="s">
        <v>114</v>
      </c>
      <c r="F71" s="268"/>
      <c r="G71" s="268"/>
      <c r="H71" s="269"/>
      <c r="I71" s="189">
        <v>100</v>
      </c>
      <c r="J71" s="73" t="s">
        <v>342</v>
      </c>
      <c r="K71" s="190">
        <v>1</v>
      </c>
      <c r="L71" s="190">
        <v>1</v>
      </c>
      <c r="M71" s="190">
        <v>2</v>
      </c>
      <c r="N71" s="190">
        <f t="shared" si="2"/>
        <v>200</v>
      </c>
      <c r="O71" s="291"/>
    </row>
    <row r="72" spans="1:15" s="2" customFormat="1" ht="24.75" customHeight="1">
      <c r="A72" s="286"/>
      <c r="B72" s="326"/>
      <c r="C72" s="329"/>
      <c r="D72" s="140" t="s">
        <v>93</v>
      </c>
      <c r="E72" s="264" t="s">
        <v>344</v>
      </c>
      <c r="F72" s="265"/>
      <c r="G72" s="265"/>
      <c r="H72" s="266"/>
      <c r="I72" s="189">
        <v>80</v>
      </c>
      <c r="J72" s="73" t="s">
        <v>78</v>
      </c>
      <c r="K72" s="190">
        <v>1</v>
      </c>
      <c r="L72" s="190">
        <v>1</v>
      </c>
      <c r="M72" s="190">
        <v>21</v>
      </c>
      <c r="N72" s="183">
        <f t="shared" si="2"/>
        <v>1680</v>
      </c>
      <c r="O72" s="291"/>
    </row>
    <row r="73" spans="1:15" s="2" customFormat="1" ht="24.75" customHeight="1">
      <c r="A73" s="286"/>
      <c r="B73" s="326"/>
      <c r="C73" s="329"/>
      <c r="D73" s="139" t="s">
        <v>345</v>
      </c>
      <c r="E73" s="289" t="s">
        <v>346</v>
      </c>
      <c r="F73" s="268"/>
      <c r="G73" s="268"/>
      <c r="H73" s="269"/>
      <c r="I73" s="181">
        <v>300</v>
      </c>
      <c r="J73" s="182" t="s">
        <v>90</v>
      </c>
      <c r="K73" s="183">
        <v>1</v>
      </c>
      <c r="L73" s="183">
        <v>2</v>
      </c>
      <c r="M73" s="183">
        <v>2</v>
      </c>
      <c r="N73" s="183">
        <f t="shared" si="2"/>
        <v>1200</v>
      </c>
      <c r="O73" s="291"/>
    </row>
    <row r="74" spans="1:15" s="2" customFormat="1" ht="24.75" customHeight="1">
      <c r="A74" s="286"/>
      <c r="B74" s="326"/>
      <c r="C74" s="329"/>
      <c r="D74" s="185" t="s">
        <v>280</v>
      </c>
      <c r="E74" s="289" t="s">
        <v>347</v>
      </c>
      <c r="F74" s="268"/>
      <c r="G74" s="268"/>
      <c r="H74" s="269"/>
      <c r="I74" s="181">
        <v>600</v>
      </c>
      <c r="J74" s="182" t="s">
        <v>282</v>
      </c>
      <c r="K74" s="183">
        <v>1</v>
      </c>
      <c r="L74" s="183">
        <v>2</v>
      </c>
      <c r="M74" s="183">
        <v>1</v>
      </c>
      <c r="N74" s="183">
        <f t="shared" si="2"/>
        <v>1200</v>
      </c>
      <c r="O74" s="291"/>
    </row>
    <row r="75" spans="1:15" s="368" customFormat="1" ht="24.75" customHeight="1">
      <c r="A75" s="360"/>
      <c r="B75" s="327"/>
      <c r="C75" s="330"/>
      <c r="D75" s="102" t="s">
        <v>348</v>
      </c>
      <c r="E75" s="365" t="s">
        <v>349</v>
      </c>
      <c r="F75" s="366"/>
      <c r="G75" s="366"/>
      <c r="H75" s="367"/>
      <c r="I75" s="103">
        <v>1500</v>
      </c>
      <c r="J75" s="142" t="s">
        <v>350</v>
      </c>
      <c r="K75" s="89">
        <v>1</v>
      </c>
      <c r="L75" s="89">
        <v>1</v>
      </c>
      <c r="M75" s="89">
        <v>1</v>
      </c>
      <c r="N75" s="78">
        <f t="shared" si="2"/>
        <v>1500</v>
      </c>
      <c r="O75" s="353"/>
    </row>
    <row r="76" spans="1:15" s="2" customFormat="1" ht="24.75" customHeight="1">
      <c r="A76" s="286">
        <v>12</v>
      </c>
      <c r="B76" s="326">
        <v>43837</v>
      </c>
      <c r="C76" s="329" t="s">
        <v>351</v>
      </c>
      <c r="D76" s="140" t="s">
        <v>352</v>
      </c>
      <c r="E76" s="264" t="s">
        <v>353</v>
      </c>
      <c r="F76" s="265"/>
      <c r="G76" s="265"/>
      <c r="H76" s="266"/>
      <c r="I76" s="189">
        <v>600</v>
      </c>
      <c r="J76" s="73" t="s">
        <v>354</v>
      </c>
      <c r="K76" s="190">
        <v>1</v>
      </c>
      <c r="L76" s="190">
        <v>1</v>
      </c>
      <c r="M76" s="190">
        <v>1</v>
      </c>
      <c r="N76" s="190">
        <f t="shared" si="2"/>
        <v>600</v>
      </c>
      <c r="O76" s="291">
        <f>SUM(N76:N77)</f>
        <v>900</v>
      </c>
    </row>
    <row r="77" spans="1:15" s="2" customFormat="1" ht="24.75" customHeight="1">
      <c r="A77" s="360"/>
      <c r="B77" s="327"/>
      <c r="C77" s="330"/>
      <c r="D77" s="70" t="s">
        <v>355</v>
      </c>
      <c r="E77" s="322" t="s">
        <v>356</v>
      </c>
      <c r="F77" s="323"/>
      <c r="G77" s="323"/>
      <c r="H77" s="324"/>
      <c r="I77" s="71">
        <v>300</v>
      </c>
      <c r="J77" s="69" t="s">
        <v>354</v>
      </c>
      <c r="K77" s="72">
        <v>1</v>
      </c>
      <c r="L77" s="72">
        <v>1</v>
      </c>
      <c r="M77" s="72">
        <v>1</v>
      </c>
      <c r="N77" s="72">
        <f t="shared" si="2"/>
        <v>300</v>
      </c>
      <c r="O77" s="353"/>
    </row>
    <row r="78" spans="1:15" s="2" customFormat="1" ht="24.75" customHeight="1">
      <c r="A78" s="369">
        <v>13</v>
      </c>
      <c r="B78" s="141">
        <v>43839</v>
      </c>
      <c r="C78" s="143" t="s">
        <v>103</v>
      </c>
      <c r="D78" s="92" t="s">
        <v>357</v>
      </c>
      <c r="E78" s="331" t="s">
        <v>358</v>
      </c>
      <c r="F78" s="332"/>
      <c r="G78" s="332"/>
      <c r="H78" s="333"/>
      <c r="I78" s="93">
        <v>2</v>
      </c>
      <c r="J78" s="143" t="s">
        <v>327</v>
      </c>
      <c r="K78" s="94">
        <v>1</v>
      </c>
      <c r="L78" s="94">
        <v>1</v>
      </c>
      <c r="M78" s="94">
        <v>6</v>
      </c>
      <c r="N78" s="77">
        <f t="shared" si="2"/>
        <v>12</v>
      </c>
      <c r="O78" s="370">
        <f>N78</f>
        <v>12</v>
      </c>
    </row>
    <row r="79" spans="1:15" s="2" customFormat="1" ht="24.75" customHeight="1" thickBot="1">
      <c r="A79" s="371">
        <v>14</v>
      </c>
      <c r="B79" s="95">
        <v>43842</v>
      </c>
      <c r="C79" s="96" t="s">
        <v>359</v>
      </c>
      <c r="D79" s="97" t="s">
        <v>360</v>
      </c>
      <c r="E79" s="345" t="s">
        <v>361</v>
      </c>
      <c r="F79" s="346"/>
      <c r="G79" s="346"/>
      <c r="H79" s="347"/>
      <c r="I79" s="98">
        <v>369</v>
      </c>
      <c r="J79" s="96" t="s">
        <v>327</v>
      </c>
      <c r="K79" s="99">
        <v>1</v>
      </c>
      <c r="L79" s="99">
        <v>1</v>
      </c>
      <c r="M79" s="99">
        <v>1</v>
      </c>
      <c r="N79" s="99">
        <f t="shared" si="2"/>
        <v>369</v>
      </c>
      <c r="O79" s="372">
        <f>N79</f>
        <v>369</v>
      </c>
    </row>
    <row r="80" spans="1:15" s="2" customFormat="1" ht="24.75" customHeight="1">
      <c r="A80" s="373" t="s">
        <v>104</v>
      </c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5"/>
      <c r="O80" s="376">
        <f>SUM(O5:O79)</f>
        <v>65008</v>
      </c>
    </row>
    <row r="81" spans="1:15" s="2" customFormat="1" ht="24.75" customHeight="1">
      <c r="A81" s="373" t="s">
        <v>105</v>
      </c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374"/>
      <c r="N81" s="375"/>
      <c r="O81" s="376">
        <f>O80*10%</f>
        <v>6500.8</v>
      </c>
    </row>
    <row r="82" spans="1:15" s="2" customFormat="1" ht="24.75" customHeight="1" thickBot="1">
      <c r="A82" s="377" t="s">
        <v>106</v>
      </c>
      <c r="B82" s="378"/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379"/>
      <c r="O82" s="380">
        <f>(O80+O81)*3%</f>
        <v>2145.2640000000001</v>
      </c>
    </row>
    <row r="83" spans="1:15" s="2" customFormat="1" ht="24.75" customHeight="1" thickBot="1">
      <c r="A83" s="381" t="s">
        <v>18</v>
      </c>
      <c r="B83" s="382"/>
      <c r="C83" s="382"/>
      <c r="D83" s="382"/>
      <c r="E83" s="382"/>
      <c r="F83" s="382"/>
      <c r="G83" s="382"/>
      <c r="H83" s="382"/>
      <c r="I83" s="382"/>
      <c r="J83" s="382"/>
      <c r="K83" s="382"/>
      <c r="L83" s="382"/>
      <c r="M83" s="382"/>
      <c r="N83" s="383"/>
      <c r="O83" s="384">
        <f>SUM(O80:O82)</f>
        <v>73654.063999999998</v>
      </c>
    </row>
    <row r="84" spans="1:15" ht="24.75" customHeight="1" thickTop="1" thickBot="1">
      <c r="A84" s="381" t="s">
        <v>362</v>
      </c>
      <c r="B84" s="382"/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3"/>
      <c r="O84" s="384">
        <v>73000</v>
      </c>
    </row>
    <row r="85" spans="1:15" ht="24.75" customHeight="1" thickTop="1">
      <c r="D85" s="149"/>
      <c r="E85" s="149"/>
      <c r="F85" s="149"/>
      <c r="G85" s="149"/>
      <c r="H85" s="149"/>
      <c r="I85" s="160"/>
      <c r="J85" s="161"/>
      <c r="K85" s="161"/>
      <c r="L85" s="161"/>
      <c r="M85" s="161"/>
      <c r="N85" s="161"/>
      <c r="O85" s="31"/>
    </row>
    <row r="86" spans="1:15" ht="24.75" customHeight="1">
      <c r="D86" s="149"/>
      <c r="E86" s="149"/>
      <c r="F86" s="149"/>
      <c r="G86" s="149"/>
      <c r="H86" s="149"/>
      <c r="I86" s="160"/>
      <c r="J86" s="161"/>
      <c r="K86" s="161"/>
      <c r="L86" s="161"/>
      <c r="M86" s="161"/>
      <c r="N86" s="161"/>
      <c r="O86" s="31"/>
    </row>
    <row r="87" spans="1:15" ht="24.75" customHeight="1">
      <c r="D87" s="149"/>
      <c r="E87" s="149"/>
      <c r="F87" s="149"/>
      <c r="G87" s="149"/>
      <c r="H87" s="149"/>
      <c r="I87" s="160"/>
      <c r="J87" s="161"/>
      <c r="K87" s="161"/>
      <c r="L87" s="161"/>
      <c r="M87" s="161"/>
      <c r="N87" s="161"/>
      <c r="O87" s="31"/>
    </row>
    <row r="88" spans="1:15" ht="24.75" customHeight="1">
      <c r="D88" s="149"/>
      <c r="E88" s="149"/>
      <c r="F88" s="149"/>
      <c r="G88" s="149"/>
      <c r="H88" s="149"/>
      <c r="I88" s="160"/>
      <c r="J88" s="161"/>
      <c r="K88" s="161"/>
      <c r="L88" s="161"/>
      <c r="M88" s="161"/>
      <c r="N88" s="161"/>
      <c r="O88" s="31"/>
    </row>
    <row r="89" spans="1:15" ht="24.75" customHeight="1">
      <c r="D89" s="149"/>
      <c r="E89" s="149"/>
      <c r="F89" s="149"/>
      <c r="G89" s="149"/>
      <c r="H89" s="149"/>
      <c r="I89" s="160"/>
      <c r="J89" s="161"/>
      <c r="K89" s="161"/>
      <c r="L89" s="161"/>
      <c r="M89" s="161"/>
      <c r="N89" s="161"/>
      <c r="O89" s="31"/>
    </row>
    <row r="90" spans="1:15" ht="24.75" customHeight="1">
      <c r="D90" s="149"/>
      <c r="E90" s="149"/>
      <c r="F90" s="149"/>
      <c r="G90" s="149"/>
      <c r="H90" s="149"/>
      <c r="I90" s="160"/>
      <c r="J90" s="161"/>
      <c r="K90" s="161"/>
      <c r="L90" s="161"/>
      <c r="M90" s="161"/>
      <c r="N90" s="161"/>
      <c r="O90" s="31"/>
    </row>
    <row r="91" spans="1:15" ht="24.75" customHeight="1">
      <c r="A91" s="1"/>
      <c r="B91" s="101"/>
      <c r="C91" s="64"/>
      <c r="D91" s="149"/>
      <c r="E91" s="149"/>
      <c r="F91" s="149"/>
      <c r="G91" s="149"/>
      <c r="H91" s="149"/>
      <c r="I91" s="160"/>
      <c r="J91" s="161"/>
      <c r="K91" s="161"/>
      <c r="L91" s="161"/>
      <c r="M91" s="161"/>
      <c r="N91" s="161"/>
      <c r="O91" s="31"/>
    </row>
    <row r="92" spans="1:15" ht="24.75" customHeight="1">
      <c r="A92" s="1"/>
      <c r="B92" s="101"/>
      <c r="C92" s="64"/>
      <c r="D92" s="149"/>
      <c r="E92" s="149"/>
      <c r="F92" s="149"/>
      <c r="G92" s="149"/>
      <c r="H92" s="149"/>
      <c r="I92" s="160"/>
      <c r="J92" s="161"/>
      <c r="K92" s="161"/>
      <c r="L92" s="161"/>
      <c r="M92" s="161"/>
      <c r="N92" s="161"/>
      <c r="O92" s="31"/>
    </row>
    <row r="93" spans="1:15" ht="24.75" customHeight="1">
      <c r="A93" s="1"/>
      <c r="B93" s="101"/>
      <c r="C93" s="64"/>
      <c r="D93" s="149"/>
      <c r="E93" s="149"/>
      <c r="F93" s="149"/>
      <c r="G93" s="149"/>
      <c r="H93" s="149"/>
      <c r="I93" s="160"/>
      <c r="J93" s="161"/>
      <c r="K93" s="161"/>
      <c r="L93" s="161"/>
      <c r="M93" s="161"/>
      <c r="N93" s="161"/>
      <c r="O93" s="31"/>
    </row>
    <row r="94" spans="1:15" ht="24.75" customHeight="1">
      <c r="A94" s="1"/>
      <c r="B94" s="101"/>
      <c r="C94" s="64"/>
      <c r="D94" s="149"/>
      <c r="E94" s="149"/>
      <c r="F94" s="149"/>
      <c r="G94" s="149"/>
      <c r="H94" s="149"/>
      <c r="I94" s="160"/>
      <c r="J94" s="161"/>
      <c r="K94" s="161"/>
      <c r="L94" s="161"/>
      <c r="M94" s="161"/>
      <c r="N94" s="161"/>
      <c r="O94" s="31"/>
    </row>
    <row r="95" spans="1:15" ht="24.75" customHeight="1">
      <c r="A95" s="1"/>
      <c r="B95" s="101"/>
      <c r="C95" s="64"/>
      <c r="D95" s="149"/>
      <c r="E95" s="149"/>
      <c r="F95" s="149"/>
      <c r="G95" s="149"/>
      <c r="H95" s="149"/>
      <c r="I95" s="160"/>
      <c r="J95" s="161"/>
      <c r="K95" s="161"/>
      <c r="L95" s="161"/>
      <c r="M95" s="161"/>
      <c r="N95" s="161"/>
      <c r="O95" s="31"/>
    </row>
    <row r="96" spans="1:15" ht="24.75" customHeight="1">
      <c r="A96" s="1"/>
      <c r="B96" s="101"/>
      <c r="C96" s="64"/>
      <c r="D96" s="149"/>
      <c r="E96" s="149"/>
      <c r="F96" s="149"/>
      <c r="G96" s="149"/>
      <c r="H96" s="149"/>
      <c r="I96" s="160"/>
      <c r="J96" s="161"/>
      <c r="K96" s="161"/>
      <c r="L96" s="161"/>
      <c r="M96" s="161"/>
      <c r="N96" s="161"/>
      <c r="O96" s="31"/>
    </row>
    <row r="97" spans="1:15" ht="24.75" customHeight="1">
      <c r="A97" s="1"/>
      <c r="B97" s="101"/>
      <c r="C97" s="64"/>
      <c r="D97" s="149"/>
      <c r="E97" s="149"/>
      <c r="F97" s="149"/>
      <c r="G97" s="149"/>
      <c r="H97" s="149"/>
      <c r="I97" s="160"/>
      <c r="J97" s="161"/>
      <c r="K97" s="161"/>
      <c r="L97" s="161"/>
      <c r="M97" s="161"/>
      <c r="N97" s="161"/>
      <c r="O97" s="31"/>
    </row>
    <row r="98" spans="1:15" ht="24.75" customHeight="1">
      <c r="A98" s="1"/>
      <c r="B98" s="101"/>
      <c r="C98" s="64"/>
      <c r="D98" s="149"/>
      <c r="E98" s="149"/>
      <c r="F98" s="149"/>
      <c r="G98" s="149"/>
      <c r="H98" s="149"/>
      <c r="I98" s="160"/>
      <c r="J98" s="161"/>
      <c r="K98" s="161"/>
      <c r="L98" s="161"/>
      <c r="M98" s="161"/>
      <c r="N98" s="161"/>
      <c r="O98" s="31"/>
    </row>
    <row r="99" spans="1:15" ht="24.75" customHeight="1">
      <c r="A99" s="1"/>
      <c r="B99" s="101"/>
      <c r="C99" s="64"/>
      <c r="D99" s="149"/>
      <c r="E99" s="149"/>
      <c r="F99" s="149"/>
      <c r="G99" s="149"/>
      <c r="H99" s="149"/>
      <c r="I99" s="160"/>
      <c r="J99" s="161"/>
      <c r="K99" s="161"/>
      <c r="L99" s="161"/>
      <c r="M99" s="161"/>
      <c r="N99" s="161"/>
      <c r="O99" s="31"/>
    </row>
    <row r="100" spans="1:15" ht="24.75" customHeight="1">
      <c r="A100" s="1"/>
      <c r="B100" s="101"/>
      <c r="C100" s="64"/>
      <c r="D100" s="149"/>
      <c r="E100" s="149"/>
      <c r="F100" s="149"/>
      <c r="G100" s="149"/>
      <c r="H100" s="149"/>
      <c r="I100" s="160"/>
      <c r="J100" s="161"/>
      <c r="K100" s="161"/>
      <c r="L100" s="161"/>
      <c r="M100" s="161"/>
      <c r="N100" s="161"/>
      <c r="O100" s="31"/>
    </row>
    <row r="101" spans="1:15" ht="24.75" customHeight="1">
      <c r="A101" s="1"/>
      <c r="B101" s="101"/>
      <c r="C101" s="64"/>
      <c r="D101" s="149"/>
      <c r="E101" s="149"/>
      <c r="F101" s="149"/>
      <c r="G101" s="149"/>
      <c r="H101" s="149"/>
      <c r="I101" s="160"/>
      <c r="J101" s="161"/>
      <c r="K101" s="161"/>
      <c r="L101" s="161"/>
      <c r="M101" s="161"/>
      <c r="N101" s="161"/>
      <c r="O101" s="31"/>
    </row>
    <row r="102" spans="1:15" ht="24.75" customHeight="1">
      <c r="A102" s="1"/>
      <c r="B102" s="101"/>
      <c r="C102" s="64"/>
      <c r="D102" s="149"/>
      <c r="E102" s="149"/>
      <c r="F102" s="149"/>
      <c r="G102" s="149"/>
      <c r="H102" s="149"/>
      <c r="I102" s="160"/>
      <c r="J102" s="161"/>
      <c r="K102" s="161"/>
      <c r="L102" s="161"/>
      <c r="M102" s="161"/>
      <c r="N102" s="161"/>
      <c r="O102" s="31"/>
    </row>
    <row r="103" spans="1:15" ht="24.75" customHeight="1">
      <c r="A103" s="1"/>
      <c r="B103" s="101"/>
      <c r="C103" s="64"/>
      <c r="D103" s="149"/>
      <c r="E103" s="149"/>
      <c r="F103" s="149"/>
      <c r="G103" s="149"/>
      <c r="H103" s="149"/>
      <c r="I103" s="160"/>
      <c r="J103" s="161"/>
      <c r="K103" s="161"/>
      <c r="L103" s="161"/>
      <c r="M103" s="161"/>
      <c r="N103" s="161"/>
      <c r="O103" s="31"/>
    </row>
    <row r="104" spans="1:15" ht="24.75" customHeight="1">
      <c r="A104" s="1"/>
      <c r="B104" s="101"/>
      <c r="C104" s="64"/>
      <c r="D104" s="149"/>
      <c r="E104" s="149"/>
      <c r="F104" s="149"/>
      <c r="G104" s="149"/>
      <c r="H104" s="149"/>
      <c r="I104" s="160"/>
      <c r="J104" s="161"/>
      <c r="K104" s="161"/>
      <c r="L104" s="161"/>
      <c r="M104" s="161"/>
      <c r="N104" s="161"/>
      <c r="O104" s="31"/>
    </row>
    <row r="105" spans="1:15" ht="24.75" customHeight="1">
      <c r="A105" s="1"/>
      <c r="B105" s="101"/>
      <c r="C105" s="64"/>
      <c r="D105" s="149"/>
      <c r="E105" s="149"/>
      <c r="F105" s="149"/>
      <c r="G105" s="149"/>
      <c r="H105" s="149"/>
      <c r="I105" s="160"/>
      <c r="J105" s="161"/>
      <c r="K105" s="161"/>
      <c r="L105" s="161"/>
      <c r="M105" s="161"/>
      <c r="N105" s="161"/>
      <c r="O105" s="31"/>
    </row>
    <row r="106" spans="1:15" ht="24.75" customHeight="1">
      <c r="A106" s="1"/>
      <c r="B106" s="101"/>
      <c r="C106" s="64"/>
      <c r="D106" s="149"/>
      <c r="E106" s="149"/>
      <c r="F106" s="149"/>
      <c r="G106" s="149"/>
      <c r="H106" s="149"/>
      <c r="I106" s="160"/>
      <c r="J106" s="161"/>
      <c r="K106" s="161"/>
      <c r="L106" s="161"/>
      <c r="M106" s="161"/>
      <c r="N106" s="161"/>
      <c r="O106" s="31"/>
    </row>
    <row r="107" spans="1:15" ht="24.75" customHeight="1">
      <c r="A107" s="1"/>
      <c r="B107" s="101"/>
      <c r="C107" s="64"/>
      <c r="D107" s="149"/>
      <c r="E107" s="149"/>
      <c r="F107" s="149"/>
      <c r="G107" s="149"/>
      <c r="H107" s="149"/>
      <c r="I107" s="160"/>
      <c r="J107" s="161"/>
      <c r="K107" s="161"/>
      <c r="L107" s="161"/>
      <c r="M107" s="161"/>
      <c r="N107" s="161"/>
      <c r="O107" s="31"/>
    </row>
    <row r="108" spans="1:15" ht="24.75" customHeight="1">
      <c r="A108" s="1"/>
      <c r="B108" s="101"/>
      <c r="C108" s="64"/>
      <c r="D108" s="149"/>
      <c r="E108" s="149"/>
      <c r="F108" s="149"/>
      <c r="G108" s="149"/>
      <c r="H108" s="149"/>
      <c r="I108" s="160"/>
      <c r="J108" s="161"/>
      <c r="K108" s="161"/>
      <c r="L108" s="161"/>
      <c r="M108" s="161"/>
      <c r="N108" s="161"/>
      <c r="O108" s="31"/>
    </row>
    <row r="109" spans="1:15" ht="24.75" customHeight="1">
      <c r="A109" s="1"/>
      <c r="B109" s="101"/>
      <c r="C109" s="64"/>
      <c r="D109" s="149"/>
      <c r="E109" s="149"/>
      <c r="F109" s="149"/>
      <c r="G109" s="149"/>
      <c r="H109" s="149"/>
      <c r="I109" s="160"/>
      <c r="J109" s="161"/>
      <c r="K109" s="161"/>
      <c r="L109" s="161"/>
      <c r="M109" s="161"/>
      <c r="N109" s="161"/>
      <c r="O109" s="31"/>
    </row>
    <row r="110" spans="1:15" ht="24.75" customHeight="1">
      <c r="A110" s="1"/>
      <c r="B110" s="101"/>
      <c r="C110" s="64"/>
      <c r="D110" s="149"/>
      <c r="E110" s="149"/>
      <c r="F110" s="149"/>
      <c r="G110" s="149"/>
      <c r="H110" s="149"/>
      <c r="I110" s="160"/>
      <c r="J110" s="161"/>
      <c r="K110" s="161"/>
      <c r="L110" s="161"/>
      <c r="M110" s="161"/>
      <c r="N110" s="161"/>
      <c r="O110" s="31"/>
    </row>
    <row r="111" spans="1:15" ht="24.75" customHeight="1">
      <c r="A111" s="1"/>
      <c r="B111" s="101"/>
      <c r="C111" s="64"/>
      <c r="D111" s="149"/>
      <c r="E111" s="149"/>
      <c r="F111" s="149"/>
      <c r="G111" s="149"/>
      <c r="H111" s="149"/>
      <c r="I111" s="160"/>
      <c r="J111" s="161"/>
      <c r="K111" s="161"/>
      <c r="L111" s="161"/>
      <c r="M111" s="161"/>
      <c r="N111" s="161"/>
      <c r="O111" s="31"/>
    </row>
    <row r="112" spans="1:15" ht="24.75" customHeight="1">
      <c r="A112" s="1"/>
      <c r="B112" s="101"/>
      <c r="C112" s="64"/>
      <c r="D112" s="149"/>
      <c r="E112" s="149"/>
      <c r="F112" s="149"/>
      <c r="G112" s="149"/>
      <c r="H112" s="149"/>
      <c r="I112" s="160"/>
      <c r="J112" s="161"/>
      <c r="K112" s="161"/>
      <c r="L112" s="161"/>
      <c r="M112" s="161"/>
      <c r="N112" s="161"/>
      <c r="O112" s="31"/>
    </row>
    <row r="113" spans="1:15" ht="24.75" customHeight="1">
      <c r="A113" s="1"/>
      <c r="B113" s="101"/>
      <c r="C113" s="64"/>
      <c r="D113" s="149"/>
      <c r="E113" s="149"/>
      <c r="F113" s="149"/>
      <c r="G113" s="149"/>
      <c r="H113" s="149"/>
      <c r="I113" s="160"/>
      <c r="J113" s="161"/>
      <c r="K113" s="161"/>
      <c r="L113" s="161"/>
      <c r="M113" s="161"/>
      <c r="N113" s="161"/>
      <c r="O113" s="31"/>
    </row>
    <row r="114" spans="1:15" ht="24.75" customHeight="1">
      <c r="A114" s="1"/>
      <c r="B114" s="101"/>
      <c r="C114" s="64"/>
      <c r="D114" s="149"/>
      <c r="E114" s="149"/>
      <c r="F114" s="149"/>
      <c r="G114" s="149"/>
      <c r="H114" s="149"/>
      <c r="I114" s="160"/>
      <c r="J114" s="161"/>
      <c r="K114" s="161"/>
      <c r="L114" s="161"/>
      <c r="M114" s="161"/>
      <c r="N114" s="161"/>
      <c r="O114" s="31"/>
    </row>
    <row r="115" spans="1:15" ht="24.75" customHeight="1">
      <c r="A115" s="1"/>
      <c r="B115" s="101"/>
      <c r="C115" s="64"/>
      <c r="D115" s="149"/>
      <c r="E115" s="149"/>
      <c r="F115" s="149"/>
      <c r="G115" s="149"/>
      <c r="H115" s="149"/>
      <c r="I115" s="160"/>
      <c r="J115" s="161"/>
      <c r="K115" s="161"/>
      <c r="L115" s="161"/>
      <c r="M115" s="161"/>
      <c r="N115" s="161"/>
      <c r="O115" s="31"/>
    </row>
  </sheetData>
  <mergeCells count="111">
    <mergeCell ref="A81:N81"/>
    <mergeCell ref="A82:N82"/>
    <mergeCell ref="A83:N83"/>
    <mergeCell ref="A84:N84"/>
    <mergeCell ref="O76:O77"/>
    <mergeCell ref="E77:H77"/>
    <mergeCell ref="E78:H78"/>
    <mergeCell ref="E79:H79"/>
    <mergeCell ref="A80:N80"/>
    <mergeCell ref="E73:H73"/>
    <mergeCell ref="E74:H74"/>
    <mergeCell ref="A76:A77"/>
    <mergeCell ref="B76:B77"/>
    <mergeCell ref="C76:C77"/>
    <mergeCell ref="E76:H76"/>
    <mergeCell ref="A30:A53"/>
    <mergeCell ref="B30:B53"/>
    <mergeCell ref="C30:C53"/>
    <mergeCell ref="O30:O53"/>
    <mergeCell ref="A54:A65"/>
    <mergeCell ref="B54:B65"/>
    <mergeCell ref="C54:C65"/>
    <mergeCell ref="O54:O65"/>
    <mergeCell ref="D55:D57"/>
    <mergeCell ref="D58:D59"/>
    <mergeCell ref="A19:A24"/>
    <mergeCell ref="B19:B24"/>
    <mergeCell ref="C19:C24"/>
    <mergeCell ref="O19:O24"/>
    <mergeCell ref="A25:A29"/>
    <mergeCell ref="B25:B29"/>
    <mergeCell ref="C25:C29"/>
    <mergeCell ref="O25:O29"/>
    <mergeCell ref="E28:H28"/>
    <mergeCell ref="E50:H50"/>
    <mergeCell ref="E54:H54"/>
    <mergeCell ref="E55:H55"/>
    <mergeCell ref="E57:H57"/>
    <mergeCell ref="E64:H64"/>
    <mergeCell ref="E65:H65"/>
    <mergeCell ref="E67:H67"/>
    <mergeCell ref="E68:H68"/>
    <mergeCell ref="E69:H69"/>
    <mergeCell ref="E66:H66"/>
    <mergeCell ref="A68:A75"/>
    <mergeCell ref="B68:B75"/>
    <mergeCell ref="C68:C75"/>
    <mergeCell ref="O68:O75"/>
    <mergeCell ref="E70:H70"/>
    <mergeCell ref="E71:H71"/>
    <mergeCell ref="E72:H72"/>
    <mergeCell ref="E53:H53"/>
    <mergeCell ref="E56:H56"/>
    <mergeCell ref="E58:H58"/>
    <mergeCell ref="E59:H59"/>
    <mergeCell ref="E60:H60"/>
    <mergeCell ref="E61:H61"/>
    <mergeCell ref="E62:H62"/>
    <mergeCell ref="E63:H63"/>
    <mergeCell ref="E52:H52"/>
    <mergeCell ref="E23:H23"/>
    <mergeCell ref="E29:H29"/>
    <mergeCell ref="E30:H30"/>
    <mergeCell ref="E32:H32"/>
    <mergeCell ref="E33:H33"/>
    <mergeCell ref="E34:H34"/>
    <mergeCell ref="E35:H35"/>
    <mergeCell ref="E36:H36"/>
    <mergeCell ref="E37:H37"/>
    <mergeCell ref="E41:H41"/>
    <mergeCell ref="E42:H42"/>
    <mergeCell ref="E27:H27"/>
    <mergeCell ref="E38:H38"/>
    <mergeCell ref="E39:H39"/>
    <mergeCell ref="E40:H40"/>
    <mergeCell ref="E43:H43"/>
    <mergeCell ref="E44:H44"/>
    <mergeCell ref="E45:H45"/>
    <mergeCell ref="E46:H46"/>
    <mergeCell ref="E47:H47"/>
    <mergeCell ref="E48:H48"/>
    <mergeCell ref="E49:H49"/>
    <mergeCell ref="E51:H51"/>
    <mergeCell ref="E14:H14"/>
    <mergeCell ref="E15:H15"/>
    <mergeCell ref="E16:H16"/>
    <mergeCell ref="E19:H19"/>
    <mergeCell ref="E20:H20"/>
    <mergeCell ref="E21:H21"/>
    <mergeCell ref="E22:H22"/>
    <mergeCell ref="E24:H24"/>
    <mergeCell ref="E25:H25"/>
    <mergeCell ref="E26:H26"/>
    <mergeCell ref="O8:O18"/>
    <mergeCell ref="E18:H18"/>
    <mergeCell ref="E8:H8"/>
    <mergeCell ref="E9:H9"/>
    <mergeCell ref="E10:H10"/>
    <mergeCell ref="E11:H11"/>
    <mergeCell ref="E12:H12"/>
    <mergeCell ref="E13:H13"/>
    <mergeCell ref="A8:A18"/>
    <mergeCell ref="B8:B18"/>
    <mergeCell ref="C8:C18"/>
    <mergeCell ref="A1:O2"/>
    <mergeCell ref="E3:H3"/>
    <mergeCell ref="A4:O4"/>
    <mergeCell ref="E5:H5"/>
    <mergeCell ref="O5:O7"/>
    <mergeCell ref="E6:H6"/>
    <mergeCell ref="E7:H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12月11日-1月12日汇总</vt:lpstr>
      <vt:lpstr>场次表</vt:lpstr>
      <vt:lpstr>普通场18000</vt:lpstr>
      <vt:lpstr>普通场27000</vt:lpstr>
      <vt:lpstr>追加费用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2020-03-03T03:02:05Z</dcterms:modified>
</cp:coreProperties>
</file>