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11760"/>
  </bookViews>
  <sheets>
    <sheet name="汇总" sheetId="1" r:id="rId1"/>
    <sheet name="仪式场（1天）" sheetId="16" r:id="rId2"/>
    <sheet name="普通场（16天）" sheetId="14" r:id="rId3"/>
    <sheet name="物料采购费（重庆）" sheetId="9" r:id="rId4"/>
    <sheet name="筛查车车身贴费用" sheetId="15" r:id="rId5"/>
  </sheets>
  <calcPr calcId="144525"/>
</workbook>
</file>

<file path=xl/calcChain.xml><?xml version="1.0" encoding="utf-8"?>
<calcChain xmlns="http://schemas.openxmlformats.org/spreadsheetml/2006/main">
  <c r="E8" i="1" l="1"/>
  <c r="M11" i="1"/>
  <c r="J33" i="16" l="1"/>
  <c r="J32" i="16"/>
  <c r="K31" i="16"/>
  <c r="J31" i="16"/>
  <c r="J29" i="16"/>
  <c r="J28" i="16"/>
  <c r="J27" i="16"/>
  <c r="J26" i="16"/>
  <c r="K25" i="16"/>
  <c r="J25" i="16"/>
  <c r="J23" i="16"/>
  <c r="J22" i="16"/>
  <c r="K21" i="16"/>
  <c r="J21" i="16"/>
  <c r="J19" i="16"/>
  <c r="J18" i="16"/>
  <c r="J17" i="16"/>
  <c r="J16" i="16"/>
  <c r="K16" i="16" s="1"/>
  <c r="J14" i="16"/>
  <c r="J13" i="16"/>
  <c r="J12" i="16"/>
  <c r="K12" i="16" s="1"/>
  <c r="J10" i="16"/>
  <c r="K9" i="16"/>
  <c r="J9" i="16"/>
  <c r="K35" i="16" l="1"/>
  <c r="K36" i="16" l="1"/>
  <c r="K38" i="16" l="1"/>
  <c r="K37" i="16"/>
  <c r="H8" i="1" l="1"/>
  <c r="J13" i="15" l="1"/>
  <c r="J12" i="15"/>
  <c r="J11" i="15" l="1"/>
  <c r="J15" i="15" l="1"/>
  <c r="K15" i="15" s="1"/>
  <c r="K11" i="15"/>
  <c r="J9" i="15"/>
  <c r="K9" i="15" s="1"/>
  <c r="K17" i="15" l="1"/>
  <c r="K18" i="15" s="1"/>
  <c r="K19" i="15" l="1"/>
  <c r="K20" i="15" s="1"/>
  <c r="E11" i="1" s="1"/>
  <c r="J10" i="9" l="1"/>
  <c r="J14" i="9" l="1"/>
  <c r="J15" i="9"/>
  <c r="J45" i="9" l="1"/>
  <c r="J44" i="9"/>
  <c r="J42" i="9"/>
  <c r="J41" i="9"/>
  <c r="J40" i="9"/>
  <c r="J39" i="9"/>
  <c r="J38" i="9"/>
  <c r="J37" i="9"/>
  <c r="J35" i="9"/>
  <c r="J34" i="9"/>
  <c r="K34" i="9" s="1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3" i="9"/>
  <c r="J12" i="9"/>
  <c r="J11" i="9"/>
  <c r="J9" i="9"/>
  <c r="K44" i="9" l="1"/>
  <c r="K37" i="9"/>
  <c r="K9" i="9"/>
  <c r="K46" i="9" l="1"/>
  <c r="K47" i="9" s="1"/>
  <c r="K48" i="9" l="1"/>
  <c r="K49" i="9" s="1"/>
  <c r="E10" i="1" s="1"/>
  <c r="H10" i="1" s="1"/>
  <c r="E9" i="1"/>
  <c r="H9" i="1" s="1"/>
  <c r="J42" i="14"/>
  <c r="J41" i="14"/>
  <c r="J40" i="14"/>
  <c r="J39" i="14"/>
  <c r="J38" i="14"/>
  <c r="J37" i="14"/>
  <c r="K37" i="14" s="1"/>
  <c r="J35" i="14"/>
  <c r="J34" i="14"/>
  <c r="J33" i="14"/>
  <c r="J32" i="14"/>
  <c r="J31" i="14"/>
  <c r="J30" i="14"/>
  <c r="J29" i="14"/>
  <c r="J27" i="14"/>
  <c r="J26" i="14"/>
  <c r="J25" i="14"/>
  <c r="J24" i="14"/>
  <c r="J23" i="14"/>
  <c r="J21" i="14"/>
  <c r="J20" i="14"/>
  <c r="J19" i="14"/>
  <c r="K17" i="14"/>
  <c r="J17" i="14"/>
  <c r="K15" i="14"/>
  <c r="J15" i="14"/>
  <c r="J13" i="14"/>
  <c r="J12" i="14"/>
  <c r="J10" i="14"/>
  <c r="K9" i="14"/>
  <c r="J9" i="14"/>
  <c r="K29" i="14" l="1"/>
  <c r="K23" i="14"/>
  <c r="K12" i="14"/>
  <c r="K48" i="14" l="1"/>
  <c r="K49" i="14" s="1"/>
  <c r="K50" i="14" l="1"/>
  <c r="K51" i="14" s="1"/>
  <c r="H11" i="1" l="1"/>
</calcChain>
</file>

<file path=xl/sharedStrings.xml><?xml version="1.0" encoding="utf-8"?>
<sst xmlns="http://schemas.openxmlformats.org/spreadsheetml/2006/main" count="437" uniqueCount="306">
  <si>
    <t>上 海 优 叻 报 价</t>
    <phoneticPr fontId="3" type="noConversion"/>
  </si>
  <si>
    <t>客户名称：上海麦田公共关系咨询有限公司</t>
    <phoneticPr fontId="3" type="noConversion"/>
  </si>
  <si>
    <t>报价内容：肺癌筛查车项目执行报价</t>
    <phoneticPr fontId="3" type="noConversion"/>
  </si>
  <si>
    <t>项目名称：肺癌筛查车项目</t>
  </si>
  <si>
    <t>报价时间：单场</t>
  </si>
  <si>
    <t>序号</t>
  </si>
  <si>
    <t>项目</t>
    <phoneticPr fontId="3" type="noConversion"/>
  </si>
  <si>
    <t>内容</t>
  </si>
  <si>
    <t>单价</t>
  </si>
  <si>
    <t>单位</t>
  </si>
  <si>
    <t>预估场次数量</t>
    <phoneticPr fontId="3" type="noConversion"/>
  </si>
  <si>
    <t>小计</t>
    <phoneticPr fontId="3" type="noConversion"/>
  </si>
  <si>
    <t>备注</t>
    <phoneticPr fontId="3" type="noConversion"/>
  </si>
  <si>
    <t xml:space="preserve">Grand Total </t>
  </si>
  <si>
    <t>说明：</t>
  </si>
  <si>
    <t>1、人员数量发生变化或执行场次、工作时间调整则相应调整报价金额。</t>
  </si>
  <si>
    <t>2、以上报价未包含的费用如发生将以追加报价形式进行确认。</t>
    <phoneticPr fontId="3" type="noConversion"/>
  </si>
  <si>
    <t>3、以上报价所有单价及金额以人民币计算。</t>
    <phoneticPr fontId="3" type="noConversion"/>
  </si>
  <si>
    <t>4、项目结算周期为月结。</t>
  </si>
  <si>
    <t>5、90天账期内需完成结算费用付款。</t>
    <phoneticPr fontId="3" type="noConversion"/>
  </si>
  <si>
    <t>Prepared by:</t>
  </si>
  <si>
    <t>Approved by:</t>
  </si>
  <si>
    <t xml:space="preserve">项目    </t>
  </si>
  <si>
    <t>城市</t>
  </si>
  <si>
    <t>时间</t>
  </si>
  <si>
    <t>数量</t>
  </si>
  <si>
    <t>小计</t>
  </si>
  <si>
    <t>合计</t>
  </si>
  <si>
    <t>项目组管理费用</t>
  </si>
  <si>
    <t>项目组管理费</t>
  </si>
  <si>
    <t>前期准备（每个场地准备2天）</t>
  </si>
  <si>
    <t>元/天</t>
  </si>
  <si>
    <t>城市督导费用</t>
  </si>
  <si>
    <t>城市督导费</t>
  </si>
  <si>
    <t>前期准备（人员招募培训，消耗性物料制作、采购，计2天）</t>
  </si>
  <si>
    <t>执行人员费用</t>
  </si>
  <si>
    <t>引导员</t>
  </si>
  <si>
    <t>物料搭建运输费</t>
  </si>
  <si>
    <t>物料搭建费</t>
  </si>
  <si>
    <t>活动当天，早上进场，筛查区域</t>
    <phoneticPr fontId="3" type="noConversion"/>
  </si>
  <si>
    <t>元/人</t>
  </si>
  <si>
    <r>
      <rPr>
        <sz val="10"/>
        <rFont val="微软雅黑"/>
        <family val="2"/>
        <charset val="134"/>
      </rPr>
      <t>活动期间，物料原地摆放，由医院负责看管，</t>
    </r>
    <r>
      <rPr>
        <sz val="10"/>
        <color rgb="FFFF0000"/>
        <rFont val="微软雅黑"/>
        <family val="2"/>
        <charset val="134"/>
      </rPr>
      <t>如需物料整理及搬运，根据实际情况追加费用</t>
    </r>
    <phoneticPr fontId="3" type="noConversion"/>
  </si>
  <si>
    <t>活动结束，晚上撤场，筛查区域</t>
    <phoneticPr fontId="3" type="noConversion"/>
  </si>
  <si>
    <t>物料运输费</t>
  </si>
  <si>
    <t>活动当天，早上进场 ，2辆小型运输车辆（1号车：帐篷、桌椅    2号车：10个活动展板等其他物料 ）</t>
  </si>
  <si>
    <t>元/次</t>
  </si>
  <si>
    <t>活动结束，晚上撤场，2辆小型运输车辆（1号车：帐篷、桌椅    2号车：10个活动展板等其他物料 ）</t>
  </si>
  <si>
    <t>消耗性物料采购费</t>
  </si>
  <si>
    <t>海报</t>
  </si>
  <si>
    <t>90*60CM。前期预热，2种海报，每种2张，共4张</t>
    <phoneticPr fontId="3" type="noConversion"/>
  </si>
  <si>
    <t>元/张</t>
  </si>
  <si>
    <t>数字贴纸</t>
  </si>
  <si>
    <t>矿泉水</t>
  </si>
  <si>
    <t>元/箱</t>
  </si>
  <si>
    <t>打印纸</t>
  </si>
  <si>
    <t>元/包</t>
  </si>
  <si>
    <t>硒鼓</t>
  </si>
  <si>
    <t>元/个</t>
  </si>
  <si>
    <t>消耗性防护类物品采购费</t>
    <phoneticPr fontId="3" type="noConversion"/>
  </si>
  <si>
    <t>医用防护服</t>
  </si>
  <si>
    <t>元/件</t>
  </si>
  <si>
    <t>一次性医护手套</t>
  </si>
  <si>
    <t>元/包</t>
    <phoneticPr fontId="3" type="noConversion"/>
  </si>
  <si>
    <t>一次性医护口罩</t>
  </si>
  <si>
    <t>元/盒</t>
  </si>
  <si>
    <t>一次性医用床单</t>
  </si>
  <si>
    <t>医用免洗洗手液</t>
  </si>
  <si>
    <t>元/瓶</t>
  </si>
  <si>
    <t>医用消毒喷雾</t>
  </si>
  <si>
    <t>其他费用</t>
  </si>
  <si>
    <t>差旅费</t>
  </si>
  <si>
    <t>出差标准（一线城市400元，二三线城市住宿费300元，市内交通费200元，出差补贴200元）。按照二三线城市住宿标准计算，项目组人员需提前1天到达，平均每个城市执行2个场地活动计算</t>
  </si>
  <si>
    <t>城市间运输费</t>
  </si>
  <si>
    <t>地级县交通费</t>
  </si>
  <si>
    <r>
      <t>市区招募人员去地级县执行活动，来回交通共2次，</t>
    </r>
    <r>
      <rPr>
        <sz val="10"/>
        <color rgb="FFFF0000"/>
        <rFont val="微软雅黑"/>
        <family val="2"/>
        <charset val="134"/>
      </rPr>
      <t>根据实际情况追加费用</t>
    </r>
    <phoneticPr fontId="3" type="noConversion"/>
  </si>
  <si>
    <t>地级县住宿费</t>
  </si>
  <si>
    <r>
      <t>执行人员在地级县住宿，需1个房间，</t>
    </r>
    <r>
      <rPr>
        <sz val="10"/>
        <color rgb="FFFF0000"/>
        <rFont val="微软雅黑"/>
        <family val="2"/>
        <charset val="134"/>
      </rPr>
      <t>根据实际情况追加费用</t>
    </r>
    <phoneticPr fontId="3" type="noConversion"/>
  </si>
  <si>
    <t>仓储费</t>
  </si>
  <si>
    <t>根据实际情况追加仓储费</t>
  </si>
  <si>
    <t>活动杂费</t>
  </si>
  <si>
    <r>
      <t>门型展架更换：7个展架每月更换1次，</t>
    </r>
    <r>
      <rPr>
        <sz val="10"/>
        <color rgb="FFFF0000"/>
        <rFont val="微软雅黑"/>
        <family val="2"/>
        <charset val="134"/>
      </rPr>
      <t>根据实际情况追加费用</t>
    </r>
    <phoneticPr fontId="3" type="noConversion"/>
  </si>
  <si>
    <r>
      <t>服装清洗：康康人偶服装，执行人员工作服清洗费用，每月清洗1次，</t>
    </r>
    <r>
      <rPr>
        <sz val="10"/>
        <color rgb="FFFF0000"/>
        <rFont val="微软雅黑"/>
        <family val="2"/>
        <charset val="134"/>
      </rPr>
      <t>根据实际情况追加费用</t>
    </r>
    <phoneticPr fontId="3" type="noConversion"/>
  </si>
  <si>
    <r>
      <rPr>
        <sz val="10"/>
        <rFont val="微软雅黑"/>
        <family val="2"/>
        <charset val="134"/>
      </rPr>
      <t>医院前期宣传物料快递费，特殊情况督导打车费等，</t>
    </r>
    <r>
      <rPr>
        <sz val="10"/>
        <color rgb="FFFF0000"/>
        <rFont val="微软雅黑"/>
        <family val="2"/>
        <charset val="134"/>
      </rPr>
      <t>根据实际情况追加费用</t>
    </r>
    <phoneticPr fontId="3" type="noConversion"/>
  </si>
  <si>
    <t>排版费</t>
  </si>
  <si>
    <t>物料制作文件排版，每场活动排版内容：海报2张，宣传单页1张，台卡若干以及特殊需求物料排版，与销售、医院确认，需要反复修改调整</t>
    <phoneticPr fontId="3" type="noConversion"/>
  </si>
  <si>
    <t>赠</t>
  </si>
  <si>
    <t>资料整理费</t>
  </si>
  <si>
    <t>Sub-total</t>
  </si>
  <si>
    <t>10%服务费</t>
  </si>
  <si>
    <t>3%税金</t>
  </si>
  <si>
    <t>2、以上报价未包含的费用如发生将以追加报价形式进行确认。</t>
  </si>
  <si>
    <t>3、以上报价所有单价及金额以人民币计算。</t>
  </si>
  <si>
    <t>5、90天账期内需完成结算费用付款。</t>
  </si>
  <si>
    <t>省内城市出差高铁/动车等，平均每个城市执行2个场地活动计算</t>
  </si>
  <si>
    <t>省内城市间运输费追加，平均每个城市执行2个场地活动计算（以前期执行江浙沪城市产生费用为参考）</t>
  </si>
  <si>
    <t>排期计划</t>
    <phoneticPr fontId="2" type="noConversion"/>
  </si>
  <si>
    <t>筛查日期</t>
  </si>
  <si>
    <t>场次</t>
  </si>
  <si>
    <t>筛查地点</t>
  </si>
  <si>
    <t>合计</t>
    <phoneticPr fontId="2" type="noConversion"/>
  </si>
  <si>
    <t>A4，一包500张，每天使用1包</t>
    <phoneticPr fontId="3" type="noConversion"/>
  </si>
  <si>
    <t>元</t>
    <phoneticPr fontId="3" type="noConversion"/>
  </si>
  <si>
    <t>2名引导员（接待区1人，报告领取区＋等候区1人）</t>
    <phoneticPr fontId="3" type="noConversion"/>
  </si>
  <si>
    <t>一次性医用防护服连体全身隔离衣，提供给CT师、AI读片师、报告解读医生、筛查区引导员使用，一天4套</t>
    <phoneticPr fontId="3" type="noConversion"/>
  </si>
  <si>
    <t>一次性医用防飞沫防细菌口罩，提供给现场工作人员和未佩戴口罩筛查患者使用，50只/盒，一天1盒</t>
    <phoneticPr fontId="3" type="noConversion"/>
  </si>
  <si>
    <t>一次性医用床单，提供患者上CT机检查使用，10张/包，一天6包</t>
    <phoneticPr fontId="3" type="noConversion"/>
  </si>
  <si>
    <t>一次性鞋套</t>
    <phoneticPr fontId="3" type="noConversion"/>
  </si>
  <si>
    <t>报价时间：</t>
  </si>
  <si>
    <t>执行城市：一二三线城市（市内城区，不含郊区及地级县）</t>
  </si>
  <si>
    <t>一米栏</t>
  </si>
  <si>
    <t>帐篷</t>
  </si>
  <si>
    <t>工作服LOGO贴</t>
  </si>
  <si>
    <t>医用防护眼镜</t>
  </si>
  <si>
    <t>红外线体温枪</t>
  </si>
  <si>
    <t>扎带</t>
  </si>
  <si>
    <t>透明胶带</t>
  </si>
  <si>
    <t>水笔</t>
  </si>
  <si>
    <t>其他</t>
  </si>
  <si>
    <t>机票费</t>
  </si>
  <si>
    <t>一次性鞋套，提供患者上CT机检查使用，50双/包，一天1.2包</t>
    <phoneticPr fontId="3" type="noConversion"/>
  </si>
  <si>
    <t>农夫山泉矿泉水550ML*12，每天2箱</t>
    <phoneticPr fontId="3" type="noConversion"/>
  </si>
  <si>
    <t>上  海  优  叻  报  价</t>
    <phoneticPr fontId="2" type="noConversion"/>
  </si>
  <si>
    <t>元/场地</t>
    <phoneticPr fontId="3" type="noConversion"/>
  </si>
  <si>
    <t>惠普打印机硒鼓，每天0.8个</t>
    <phoneticPr fontId="3" type="noConversion"/>
  </si>
  <si>
    <t>一次性医用防护手套，提供给现场工作人员使用，10双/包，一天2包</t>
    <phoneticPr fontId="3" type="noConversion"/>
  </si>
  <si>
    <t>75%酒精免洗洗手液凝胶速干型，500ml/瓶，一天2瓶（接待区＋等候区、筛查区＋报告领取区各1瓶）</t>
    <phoneticPr fontId="3" type="noConversion"/>
  </si>
  <si>
    <t>医用消毒喷雾，500ml/瓶，一天2瓶（筛查区CT室消毒1瓶，活动现场物料消毒1瓶）</t>
    <phoneticPr fontId="3" type="noConversion"/>
  </si>
  <si>
    <t>活动后期资料整理，主要内容：活动设计排版文件，发票等</t>
    <phoneticPr fontId="2" type="noConversion"/>
  </si>
  <si>
    <t>执行城市：重庆市（市内城区，不含郊区及地级县）</t>
    <phoneticPr fontId="2" type="noConversion"/>
  </si>
  <si>
    <t>重庆</t>
  </si>
  <si>
    <t>11.2-11.17</t>
  </si>
  <si>
    <t>重庆市合川区中西医结合医院</t>
  </si>
  <si>
    <t>报价时间：连续活动16天</t>
    <phoneticPr fontId="2" type="noConversion"/>
  </si>
  <si>
    <t>具体见明细《普通场（16天）》</t>
    <phoneticPr fontId="2" type="noConversion"/>
  </si>
  <si>
    <t>普通场（16天）</t>
    <phoneticPr fontId="2" type="noConversion"/>
  </si>
  <si>
    <t>同一场地，连续活动16天费用</t>
    <phoneticPr fontId="3" type="noConversion"/>
  </si>
  <si>
    <t>现场执行（每场按照17天计算）</t>
    <phoneticPr fontId="3" type="noConversion"/>
  </si>
  <si>
    <t>现场执行16天</t>
    <phoneticPr fontId="3" type="noConversion"/>
  </si>
  <si>
    <r>
      <t>物  料  采  购  费  明  细---</t>
    </r>
    <r>
      <rPr>
        <b/>
        <sz val="20"/>
        <rFont val="微软雅黑"/>
        <family val="2"/>
        <charset val="134"/>
      </rPr>
      <t>重庆</t>
    </r>
    <phoneticPr fontId="3" type="noConversion"/>
  </si>
  <si>
    <t>客户名称：上海麦田公共关系咨询有限公司</t>
  </si>
  <si>
    <t>报价内容：肺癌筛查车项目物料购买</t>
  </si>
  <si>
    <t>一次性物料采购，可重复使用---常规使用物料</t>
  </si>
  <si>
    <t>台卡</t>
  </si>
  <si>
    <t>A4铜版纸＋高清画面，接待区1个，等候区1个，报告领取区1个，义诊区1个</t>
  </si>
  <si>
    <t>门型展架</t>
  </si>
  <si>
    <t>分步展架</t>
  </si>
  <si>
    <t>车内提示贴</t>
  </si>
  <si>
    <t>转诊立牌</t>
  </si>
  <si>
    <t>三角立牌，KT板＋高清画面1个</t>
  </si>
  <si>
    <t>元/个</t>
    <phoneticPr fontId="2" type="noConversion"/>
  </si>
  <si>
    <t>转诊门贴</t>
  </si>
  <si>
    <t>KT板＋高清画面1个</t>
  </si>
  <si>
    <t>横幅</t>
    <phoneticPr fontId="2" type="noConversion"/>
  </si>
  <si>
    <t>横幅内容：肺癌筛查防治公益行动 早发现 早诊断 早治疗</t>
    <phoneticPr fontId="2" type="noConversion"/>
  </si>
  <si>
    <t>元/条</t>
    <phoneticPr fontId="2" type="noConversion"/>
  </si>
  <si>
    <t>元/张</t>
    <phoneticPr fontId="3" type="noConversion"/>
  </si>
  <si>
    <t>打印机</t>
  </si>
  <si>
    <t>电视机</t>
  </si>
  <si>
    <t>U盘</t>
  </si>
  <si>
    <t>储存电视机播放视频1个、存放已扫描知情同意书1个，备用1个</t>
  </si>
  <si>
    <t>黑色隔离护栏，红色带子，2米拉带</t>
  </si>
  <si>
    <t>3M*3M，加固加粗，含四角固定沙袋（常规使用4个）</t>
    <phoneticPr fontId="3" type="noConversion"/>
  </si>
  <si>
    <t>卷线盘</t>
  </si>
  <si>
    <t>插线板</t>
  </si>
  <si>
    <t>公牛5米插线板</t>
    <phoneticPr fontId="3" type="noConversion"/>
  </si>
  <si>
    <t>元/个</t>
    <phoneticPr fontId="3" type="noConversion"/>
  </si>
  <si>
    <t>压线槽</t>
  </si>
  <si>
    <t>PVC压线槽</t>
  </si>
  <si>
    <t>整理箱</t>
  </si>
  <si>
    <t>70.5*52*43cm（存放活动现场小物料、工作服、患者知情同意书等）</t>
  </si>
  <si>
    <t>画报桶</t>
  </si>
  <si>
    <t>垃圾桶</t>
  </si>
  <si>
    <t>40L，可分类大垃圾桶</t>
  </si>
  <si>
    <t>桌子</t>
    <phoneticPr fontId="3" type="noConversion"/>
  </si>
  <si>
    <t>1.2M*0.6M*0.8M，可折叠</t>
    <phoneticPr fontId="3" type="noConversion"/>
  </si>
  <si>
    <t>椅子</t>
  </si>
  <si>
    <t>44CM*46CM*45CM，可折叠，带靠背</t>
  </si>
  <si>
    <t>一次性物料采购，可重复使用---防护类物品</t>
  </si>
  <si>
    <t>鱼跃电子温度计，红外线体温枪</t>
  </si>
  <si>
    <t>元/包</t>
    <phoneticPr fontId="3" type="noConversion"/>
  </si>
  <si>
    <t>0.5mm办公中性笔，10支/盒，用以患者签署《知情同意书》</t>
    <phoneticPr fontId="3" type="noConversion"/>
  </si>
  <si>
    <t>元/盒</t>
    <phoneticPr fontId="3" type="noConversion"/>
  </si>
  <si>
    <t>订书机</t>
  </si>
  <si>
    <t>钢制耐用办公订书机，用以装订《知情同意书》</t>
  </si>
  <si>
    <t>订书钉</t>
    <phoneticPr fontId="2" type="noConversion"/>
  </si>
  <si>
    <t>垃圾袋</t>
    <phoneticPr fontId="3" type="noConversion"/>
  </si>
  <si>
    <t>辐射贴10x15cm</t>
    <phoneticPr fontId="2" type="noConversion"/>
  </si>
  <si>
    <t>筛查车流程图56x96cm，筛查车内贴56x96cm</t>
    <phoneticPr fontId="2" type="noConversion"/>
  </si>
  <si>
    <t>防飞溅防接触护目镜，提供给现场工作人员使用，一次性采购10个，循环消毒使用</t>
    <phoneticPr fontId="3" type="noConversion"/>
  </si>
  <si>
    <t>7.6*500mm扎带，50根/包，用以固定现场物料，按照1场活动预估使用量</t>
    <phoneticPr fontId="3" type="noConversion"/>
  </si>
  <si>
    <t>透明封箱胶带，5卷/包，用以现场装箱物料打包，按照1场活动预估使用量</t>
    <phoneticPr fontId="3" type="noConversion"/>
  </si>
  <si>
    <t>高强度订书钉12#，10包/盒，用以装订《知情同意书》，按照1场活动预估使用量</t>
    <phoneticPr fontId="3" type="noConversion"/>
  </si>
  <si>
    <t>40L垃圾袋，30只/包，按照1场活动预估使用量</t>
    <phoneticPr fontId="3" type="noConversion"/>
  </si>
  <si>
    <t>无痕不粘贴，统一制作5张使用</t>
    <phoneticPr fontId="2" type="noConversion"/>
  </si>
  <si>
    <t>物流费</t>
    <phoneticPr fontId="2" type="noConversion"/>
  </si>
  <si>
    <t>KT板＋铁架，高清写真，移动筛查流程分步4个，CT检查须知1个，车外警告立牌1个，共6个</t>
    <phoneticPr fontId="3" type="noConversion"/>
  </si>
  <si>
    <t>每天1张，筛查排号使用，统一采购20张，按实际结算</t>
    <phoneticPr fontId="3" type="noConversion"/>
  </si>
  <si>
    <t>每天1张，筛查排号使用，统一采购20张</t>
    <phoneticPr fontId="3" type="noConversion"/>
  </si>
  <si>
    <t>元</t>
    <phoneticPr fontId="2" type="noConversion"/>
  </si>
  <si>
    <t>标语25x90cm，4张</t>
    <phoneticPr fontId="2" type="noConversion"/>
  </si>
  <si>
    <t>43寸高清液晶电视1499元，碎屏险69元</t>
    <phoneticPr fontId="2" type="noConversion"/>
  </si>
  <si>
    <t>惠普激光打印机，多功能一体机（打印，复印，扫描）</t>
    <phoneticPr fontId="2" type="noConversion"/>
  </si>
  <si>
    <t>元/台</t>
    <phoneticPr fontId="2" type="noConversion"/>
  </si>
  <si>
    <t>用以保护6个门型展架画面，避免有折痕出现损坏</t>
    <phoneticPr fontId="2" type="noConversion"/>
  </si>
  <si>
    <t>上  海  优  叻 报  价</t>
    <phoneticPr fontId="3" type="noConversion"/>
  </si>
  <si>
    <t>客户名称： 上海麦田公共关系咨询有限公司</t>
    <phoneticPr fontId="2" type="noConversion"/>
  </si>
  <si>
    <t>报价内容：肺癌筛查车项目执行报价</t>
    <rPh sb="0" eb="4">
      <t>pu'tong'chan</t>
    </rPh>
    <phoneticPr fontId="3" type="noConversion"/>
  </si>
  <si>
    <t>项目名称： 肺癌筛查车项目</t>
    <phoneticPr fontId="3" type="noConversion"/>
  </si>
  <si>
    <t>报价时间：单场</t>
    <phoneticPr fontId="3" type="noConversion"/>
  </si>
  <si>
    <t>执行城市：重庆市</t>
    <phoneticPr fontId="2" type="noConversion"/>
  </si>
  <si>
    <t>执行人员费用</t>
    <phoneticPr fontId="3" type="noConversion"/>
  </si>
  <si>
    <t>车贴人员</t>
    <phoneticPr fontId="2" type="noConversion"/>
  </si>
  <si>
    <t>元/人</t>
    <phoneticPr fontId="2" type="noConversion"/>
  </si>
  <si>
    <t>筛查车车贴</t>
    <phoneticPr fontId="2" type="noConversion"/>
  </si>
  <si>
    <t>元/平方</t>
    <phoneticPr fontId="2" type="noConversion"/>
  </si>
  <si>
    <t>其他费用</t>
    <phoneticPr fontId="3" type="noConversion"/>
  </si>
  <si>
    <t>元/次</t>
    <phoneticPr fontId="2" type="noConversion"/>
  </si>
  <si>
    <t>交通费</t>
    <phoneticPr fontId="2" type="noConversion"/>
  </si>
  <si>
    <t>市区-活动现场，车贴人员来回交通费，需携带贴画面工具及搭建梯子</t>
    <phoneticPr fontId="2" type="noConversion"/>
  </si>
  <si>
    <t>活动杂费</t>
    <rPh sb="0" eb="2">
      <t>huo'don</t>
    </rPh>
    <phoneticPr fontId="3" type="noConversion"/>
  </si>
  <si>
    <t>根据实际发生费用结算</t>
    <rPh sb="0" eb="9">
      <t>bao'hazhi'in</t>
    </rPh>
    <phoneticPr fontId="3" type="noConversion"/>
  </si>
  <si>
    <t>10%服务费</t>
    <phoneticPr fontId="3" type="noConversion"/>
  </si>
  <si>
    <t>物料制作费</t>
    <phoneticPr fontId="3" type="noConversion"/>
  </si>
  <si>
    <t>物料采购费（重庆）</t>
  </si>
  <si>
    <t>一次性物料采购费用，可重复使用</t>
  </si>
  <si>
    <t>元</t>
  </si>
  <si>
    <t>具体见明细《物料采购费（重庆）》</t>
  </si>
  <si>
    <t>筛查车车身贴费用</t>
    <phoneticPr fontId="3" type="noConversion"/>
  </si>
  <si>
    <t>筛查车全车贴画面费用</t>
    <phoneticPr fontId="3" type="noConversion"/>
  </si>
  <si>
    <t>上海-重庆，运输桌子4个、电视机架1个、工作服8件等物流费，根据实际情况结算</t>
    <phoneticPr fontId="2" type="noConversion"/>
  </si>
  <si>
    <t>上海往返出差地城市，上海-重庆，约800元/次，根据实际情况结算</t>
    <phoneticPr fontId="3" type="noConversion"/>
  </si>
  <si>
    <t>公牛50米卷线盘</t>
    <phoneticPr fontId="3" type="noConversion"/>
  </si>
  <si>
    <t>0.8M*1.8M，高清画面，移动筛查完整流程1，疫情防护提示1，患教展架问卷+高危人群介绍1，项目介绍+肺小结节科普1，点内AI1，共6个</t>
    <phoneticPr fontId="3" type="noConversion"/>
  </si>
  <si>
    <t>车贴画面，可转移背胶+高清写真画面，预估12平方，根据实际情况结算</t>
    <phoneticPr fontId="2" type="noConversion"/>
  </si>
  <si>
    <t>负责筛查车，贴车身贴画面，全车画面</t>
    <rPh sb="0" eb="17">
      <t>wa</t>
    </rPh>
    <phoneticPr fontId="11" type="noConversion"/>
  </si>
  <si>
    <t>元/个</t>
    <phoneticPr fontId="2" type="noConversion"/>
  </si>
  <si>
    <t>紫色圆形LOGO贴，共12个</t>
    <phoneticPr fontId="2" type="noConversion"/>
  </si>
  <si>
    <t>肺癌筛查防治公益行动1个、肺部关爱公益行动1个、移动CT筛查公益项目2个、中华社会救助基金会2个、人生肺扬，健康不“肺”力1个、早发现早诊断早治疗1个，异型字帖共8个</t>
    <phoneticPr fontId="2" type="noConversion"/>
  </si>
  <si>
    <t>仪式场（1天）</t>
    <phoneticPr fontId="2" type="noConversion"/>
  </si>
  <si>
    <t>上  海  优  叻 报  价</t>
    <phoneticPr fontId="3" type="noConversion"/>
  </si>
  <si>
    <t>客户名称： 上海麦田公共关系咨询有限公司</t>
    <phoneticPr fontId="2" type="noConversion"/>
  </si>
  <si>
    <t>项目名称： 肺癌筛查车项目</t>
    <phoneticPr fontId="3" type="noConversion"/>
  </si>
  <si>
    <t>报价时间：单场</t>
    <phoneticPr fontId="3" type="noConversion"/>
  </si>
  <si>
    <t>执行城市：重庆市</t>
    <phoneticPr fontId="2" type="noConversion"/>
  </si>
  <si>
    <t>项目组管理费用</t>
    <phoneticPr fontId="3" type="noConversion"/>
  </si>
  <si>
    <t>项目组管理费</t>
    <phoneticPr fontId="3" type="noConversion"/>
  </si>
  <si>
    <t>前期准备（每个场地准备2天）</t>
    <phoneticPr fontId="3" type="noConversion"/>
  </si>
  <si>
    <t>元/天</t>
    <phoneticPr fontId="3" type="noConversion"/>
  </si>
  <si>
    <t>现场执行（按出差日期计算，每场2天）</t>
    <phoneticPr fontId="3" type="noConversion"/>
  </si>
  <si>
    <t>元/天</t>
    <phoneticPr fontId="3" type="noConversion"/>
  </si>
  <si>
    <t>执行人员费用</t>
    <phoneticPr fontId="3" type="noConversion"/>
  </si>
  <si>
    <t>引导员</t>
    <phoneticPr fontId="3" type="noConversion"/>
  </si>
  <si>
    <t>医院安排人员</t>
    <phoneticPr fontId="3" type="noConversion"/>
  </si>
  <si>
    <t>调音师</t>
  </si>
  <si>
    <t>负责现场音响调试，主持人麦克风调试</t>
    <rPh sb="0" eb="17">
      <t>wa</t>
    </rPh>
    <phoneticPr fontId="11" type="noConversion"/>
  </si>
  <si>
    <t>车贴人员</t>
    <phoneticPr fontId="2" type="noConversion"/>
  </si>
  <si>
    <t>负责筛查车，贴车身贴画面，需2名人员同时搭配工作</t>
    <rPh sb="0" eb="17">
      <t>wa</t>
    </rPh>
    <phoneticPr fontId="11" type="noConversion"/>
  </si>
  <si>
    <t>元/人</t>
    <phoneticPr fontId="2" type="noConversion"/>
  </si>
  <si>
    <t>物料搭建运输费</t>
    <phoneticPr fontId="3" type="noConversion"/>
  </si>
  <si>
    <t>物料搭建费</t>
    <phoneticPr fontId="3" type="noConversion"/>
  </si>
  <si>
    <t>搭建，舞台＋背景桁架</t>
    <rPh sb="0" eb="7">
      <t>ren'gong'f</t>
    </rPh>
    <phoneticPr fontId="3" type="noConversion"/>
  </si>
  <si>
    <t>元/人</t>
    <rPh sb="0" eb="1">
      <t>r</t>
    </rPh>
    <phoneticPr fontId="3" type="noConversion"/>
  </si>
  <si>
    <t>撤场，舞台＋背景桁架</t>
    <phoneticPr fontId="2" type="noConversion"/>
  </si>
  <si>
    <t>物料运输费</t>
    <rPh sb="0" eb="2">
      <t>wu'liao'yun'shu'fe</t>
    </rPh>
    <phoneticPr fontId="3" type="noConversion"/>
  </si>
  <si>
    <t>进场 ，1辆小型运输车辆（AV设备+舞台＋背景桁架 ）</t>
    <phoneticPr fontId="3" type="noConversion"/>
  </si>
  <si>
    <t>元/次</t>
    <phoneticPr fontId="3" type="noConversion"/>
  </si>
  <si>
    <t>撤场 ，1辆小型运输车辆（AV设备+舞台＋背景桁架 ）</t>
    <phoneticPr fontId="2" type="noConversion"/>
  </si>
  <si>
    <t>物料采购及制作费</t>
    <phoneticPr fontId="3" type="noConversion"/>
  </si>
  <si>
    <t>剪彩道具</t>
    <phoneticPr fontId="2" type="noConversion"/>
  </si>
  <si>
    <t>9人剪彩绣球套装，含10个红色花球，10个立柱，9把剪刀</t>
    <phoneticPr fontId="2" type="noConversion"/>
  </si>
  <si>
    <t>元/套</t>
    <phoneticPr fontId="2" type="noConversion"/>
  </si>
  <si>
    <t>筛查车车贴</t>
    <phoneticPr fontId="2" type="noConversion"/>
  </si>
  <si>
    <t>车贴画面，可转移背胶+高清写真画面，按原筛查车画面预估6平方，根据实际尺寸结算</t>
    <phoneticPr fontId="2" type="noConversion"/>
  </si>
  <si>
    <t>元/平方</t>
    <phoneticPr fontId="2" type="noConversion"/>
  </si>
  <si>
    <t>门型展架</t>
    <phoneticPr fontId="2" type="noConversion"/>
  </si>
  <si>
    <t>0.8M*1.8M，高清画面，患教展架1，肺小结节展架1</t>
    <phoneticPr fontId="2" type="noConversion"/>
  </si>
  <si>
    <t>元/个</t>
    <phoneticPr fontId="3" type="noConversion"/>
  </si>
  <si>
    <t>设备租赁费</t>
    <phoneticPr fontId="3" type="noConversion"/>
  </si>
  <si>
    <t>调音台</t>
  </si>
  <si>
    <t>数字控台租赁</t>
    <phoneticPr fontId="3" type="noConversion"/>
  </si>
  <si>
    <t>元/台</t>
    <phoneticPr fontId="3" type="noConversion"/>
  </si>
  <si>
    <t>全频音箱</t>
  </si>
  <si>
    <t>单15音响租赁</t>
    <phoneticPr fontId="3" type="noConversion"/>
  </si>
  <si>
    <t>话筒</t>
    <phoneticPr fontId="3" type="noConversion"/>
  </si>
  <si>
    <t>高频无线手持话筒租赁</t>
    <phoneticPr fontId="3" type="noConversion"/>
  </si>
  <si>
    <t>舞台</t>
    <phoneticPr fontId="3" type="noConversion"/>
  </si>
  <si>
    <t>舞台租赁，含红地毯，5M*3M</t>
    <phoneticPr fontId="3" type="noConversion"/>
  </si>
  <si>
    <t>元/平方</t>
  </si>
  <si>
    <t>背景桁架</t>
    <phoneticPr fontId="2" type="noConversion"/>
  </si>
  <si>
    <t>背景高精喷绘布＋桁架租赁，5M*3M</t>
    <rPh sb="0" eb="7">
      <t>ke'en</t>
    </rPh>
    <phoneticPr fontId="2" type="noConversion"/>
  </si>
  <si>
    <t>元/平方</t>
    <phoneticPr fontId="2" type="noConversion"/>
  </si>
  <si>
    <t>其他费用</t>
    <phoneticPr fontId="3" type="noConversion"/>
  </si>
  <si>
    <t>差旅费</t>
    <phoneticPr fontId="3" type="noConversion"/>
  </si>
  <si>
    <t>出差标准（一线城市400元，二三线城市住宿费300元，市内交通费200元，出差补贴200元）。按照二三线城市住宿标准计算，项目组人员需提前1天到达</t>
    <phoneticPr fontId="2" type="noConversion"/>
  </si>
  <si>
    <t>元/天</t>
    <rPh sb="0" eb="1">
      <t>tia</t>
    </rPh>
    <phoneticPr fontId="2" type="noConversion"/>
  </si>
  <si>
    <t>机票费</t>
    <phoneticPr fontId="3" type="noConversion"/>
  </si>
  <si>
    <t>上海-重庆，重庆-上海，项目组来回机票费用，根据实际结算</t>
    <phoneticPr fontId="3" type="noConversion"/>
  </si>
  <si>
    <t>元/次</t>
    <phoneticPr fontId="2" type="noConversion"/>
  </si>
  <si>
    <t>交通费</t>
    <phoneticPr fontId="2" type="noConversion"/>
  </si>
  <si>
    <t>市区-活动现场，车贴人员来回交通费，需携带贴画面工具及搭建梯子</t>
    <phoneticPr fontId="2" type="noConversion"/>
  </si>
  <si>
    <t>10%服务费</t>
    <phoneticPr fontId="3" type="noConversion"/>
  </si>
  <si>
    <t>重庆仪式场1天费用</t>
    <phoneticPr fontId="2" type="noConversion"/>
  </si>
  <si>
    <t>重庆</t>
    <phoneticPr fontId="2" type="noConversion"/>
  </si>
  <si>
    <t>10.16仪式场</t>
    <phoneticPr fontId="2" type="noConversion"/>
  </si>
  <si>
    <t>华地王朝华美达广场酒店</t>
  </si>
  <si>
    <t>具体见明细《仪式场（1天）》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</si>
</sst>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&quot;家店&quot;"/>
    <numFmt numFmtId="177" formatCode="0_);[Red]\(0\)"/>
    <numFmt numFmtId="178" formatCode="0.00_);[Red]\(0.00\)"/>
    <numFmt numFmtId="179" formatCode="0.00_ "/>
    <numFmt numFmtId="180" formatCode="\¥#,##0_);[Red]\(\¥#,##0\)"/>
    <numFmt numFmtId="181" formatCode="0.0_);[Red]\(0.0\)"/>
  </numFmts>
  <fonts count="13" x14ac:knownFonts="1">
    <font>
      <sz val="11"/>
      <color theme="1"/>
      <name val="宋体"/>
      <family val="2"/>
      <scheme val="minor"/>
    </font>
    <font>
      <b/>
      <sz val="2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302">
    <xf numFmtId="0" fontId="0" fillId="0" borderId="0" xfId="0"/>
    <xf numFmtId="0" fontId="4" fillId="2" borderId="0" xfId="0" applyFont="1" applyFill="1" applyAlignment="1">
      <alignment vertical="center"/>
    </xf>
    <xf numFmtId="0" fontId="4" fillId="3" borderId="0" xfId="1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4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4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4" fillId="4" borderId="0" xfId="0" applyFont="1" applyFill="1" applyAlignment="1">
      <alignment vertical="center"/>
    </xf>
    <xf numFmtId="0" fontId="4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vertical="center"/>
    </xf>
    <xf numFmtId="177" fontId="4" fillId="2" borderId="0" xfId="1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/>
    </xf>
    <xf numFmtId="177" fontId="4" fillId="2" borderId="2" xfId="1" applyNumberFormat="1" applyFont="1" applyFill="1" applyBorder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177" fontId="4" fillId="2" borderId="2" xfId="1" applyNumberFormat="1" applyFont="1" applyFill="1" applyBorder="1" applyAlignment="1">
      <alignment horizontal="right" vertical="center"/>
    </xf>
    <xf numFmtId="177" fontId="4" fillId="2" borderId="5" xfId="1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77" fontId="4" fillId="2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178" fontId="4" fillId="2" borderId="0" xfId="1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178" fontId="4" fillId="2" borderId="7" xfId="1" applyNumberFormat="1" applyFont="1" applyFill="1" applyBorder="1" applyAlignment="1">
      <alignment vertical="center"/>
    </xf>
    <xf numFmtId="177" fontId="4" fillId="2" borderId="7" xfId="1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77" fontId="4" fillId="2" borderId="9" xfId="1" applyNumberFormat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177" fontId="4" fillId="2" borderId="10" xfId="1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7" fillId="2" borderId="6" xfId="1" applyFont="1" applyFill="1" applyBorder="1" applyAlignment="1">
      <alignment horizontal="left" vertical="center"/>
    </xf>
    <xf numFmtId="0" fontId="4" fillId="2" borderId="7" xfId="0" applyFont="1" applyFill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177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4" fillId="6" borderId="0" xfId="1" applyFont="1" applyFill="1" applyAlignment="1">
      <alignment horizontal="left" vertical="center"/>
    </xf>
    <xf numFmtId="0" fontId="7" fillId="6" borderId="0" xfId="1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4" fillId="6" borderId="0" xfId="0" applyFont="1" applyFill="1" applyAlignment="1">
      <alignment vertical="center"/>
    </xf>
    <xf numFmtId="0" fontId="7" fillId="6" borderId="0" xfId="1" applyFont="1" applyFill="1" applyAlignment="1">
      <alignment vertical="center"/>
    </xf>
    <xf numFmtId="177" fontId="4" fillId="4" borderId="16" xfId="1" applyNumberFormat="1" applyFont="1" applyFill="1" applyBorder="1" applyAlignment="1">
      <alignment vertical="center"/>
    </xf>
    <xf numFmtId="0" fontId="4" fillId="4" borderId="16" xfId="1" applyFont="1" applyFill="1" applyBorder="1" applyAlignment="1">
      <alignment horizontal="center" vertical="center"/>
    </xf>
    <xf numFmtId="177" fontId="4" fillId="4" borderId="16" xfId="1" applyNumberFormat="1" applyFont="1" applyFill="1" applyBorder="1" applyAlignment="1">
      <alignment horizontal="right" vertical="center"/>
    </xf>
    <xf numFmtId="177" fontId="4" fillId="4" borderId="22" xfId="1" applyNumberFormat="1" applyFont="1" applyFill="1" applyBorder="1" applyAlignment="1">
      <alignment vertical="center"/>
    </xf>
    <xf numFmtId="0" fontId="4" fillId="4" borderId="22" xfId="1" applyFont="1" applyFill="1" applyBorder="1" applyAlignment="1">
      <alignment horizontal="center" vertical="center"/>
    </xf>
    <xf numFmtId="177" fontId="4" fillId="4" borderId="22" xfId="1" applyNumberFormat="1" applyFont="1" applyFill="1" applyBorder="1" applyAlignment="1">
      <alignment horizontal="right" vertical="center"/>
    </xf>
    <xf numFmtId="177" fontId="4" fillId="4" borderId="13" xfId="1" applyNumberFormat="1" applyFont="1" applyFill="1" applyBorder="1" applyAlignment="1">
      <alignment vertical="center"/>
    </xf>
    <xf numFmtId="0" fontId="4" fillId="4" borderId="13" xfId="1" applyFont="1" applyFill="1" applyBorder="1" applyAlignment="1">
      <alignment horizontal="center" vertical="center"/>
    </xf>
    <xf numFmtId="177" fontId="4" fillId="4" borderId="17" xfId="1" applyNumberFormat="1" applyFont="1" applyFill="1" applyBorder="1" applyAlignment="1">
      <alignment horizontal="center" vertical="center"/>
    </xf>
    <xf numFmtId="177" fontId="4" fillId="2" borderId="16" xfId="1" applyNumberFormat="1" applyFont="1" applyFill="1" applyBorder="1" applyAlignment="1">
      <alignment horizontal="right" vertical="center"/>
    </xf>
    <xf numFmtId="0" fontId="4" fillId="4" borderId="16" xfId="1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center" vertical="center"/>
    </xf>
    <xf numFmtId="0" fontId="0" fillId="4" borderId="0" xfId="0" applyFill="1"/>
    <xf numFmtId="177" fontId="4" fillId="4" borderId="16" xfId="1" applyNumberFormat="1" applyFont="1" applyFill="1" applyBorder="1" applyAlignment="1">
      <alignment horizontal="center" vertical="center"/>
    </xf>
    <xf numFmtId="177" fontId="4" fillId="4" borderId="3" xfId="1" applyNumberFormat="1" applyFont="1" applyFill="1" applyBorder="1" applyAlignment="1">
      <alignment horizontal="right" vertical="center"/>
    </xf>
    <xf numFmtId="0" fontId="4" fillId="4" borderId="16" xfId="1" applyFont="1" applyFill="1" applyBorder="1" applyAlignment="1">
      <alignment vertical="center"/>
    </xf>
    <xf numFmtId="177" fontId="4" fillId="4" borderId="2" xfId="1" applyNumberFormat="1" applyFont="1" applyFill="1" applyBorder="1" applyAlignment="1">
      <alignment vertical="center"/>
    </xf>
    <xf numFmtId="177" fontId="4" fillId="4" borderId="2" xfId="1" applyNumberFormat="1" applyFont="1" applyFill="1" applyBorder="1" applyAlignment="1">
      <alignment horizontal="center" vertical="center"/>
    </xf>
    <xf numFmtId="177" fontId="4" fillId="4" borderId="2" xfId="1" applyNumberFormat="1" applyFont="1" applyFill="1" applyBorder="1" applyAlignment="1">
      <alignment horizontal="right" vertical="center"/>
    </xf>
    <xf numFmtId="177" fontId="4" fillId="4" borderId="24" xfId="1" applyNumberFormat="1" applyFont="1" applyFill="1" applyBorder="1" applyAlignment="1">
      <alignment vertical="center"/>
    </xf>
    <xf numFmtId="177" fontId="4" fillId="4" borderId="24" xfId="1" applyNumberFormat="1" applyFont="1" applyFill="1" applyBorder="1" applyAlignment="1">
      <alignment horizontal="center" vertical="center"/>
    </xf>
    <xf numFmtId="177" fontId="4" fillId="4" borderId="24" xfId="1" applyNumberFormat="1" applyFont="1" applyFill="1" applyBorder="1" applyAlignment="1">
      <alignment horizontal="right" vertical="center"/>
    </xf>
    <xf numFmtId="0" fontId="4" fillId="4" borderId="22" xfId="1" applyFont="1" applyFill="1" applyBorder="1" applyAlignment="1">
      <alignment horizontal="left" vertical="center"/>
    </xf>
    <xf numFmtId="177" fontId="4" fillId="4" borderId="22" xfId="1" applyNumberFormat="1" applyFont="1" applyFill="1" applyBorder="1" applyAlignment="1">
      <alignment horizontal="center" vertical="center"/>
    </xf>
    <xf numFmtId="177" fontId="4" fillId="4" borderId="11" xfId="1" applyNumberFormat="1" applyFont="1" applyFill="1" applyBorder="1" applyAlignment="1">
      <alignment horizontal="right" vertical="center"/>
    </xf>
    <xf numFmtId="177" fontId="7" fillId="2" borderId="25" xfId="1" applyNumberFormat="1" applyFont="1" applyFill="1" applyBorder="1" applyAlignment="1">
      <alignment horizontal="center" vertical="center"/>
    </xf>
    <xf numFmtId="177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181" fontId="4" fillId="4" borderId="13" xfId="1" applyNumberFormat="1" applyFont="1" applyFill="1" applyBorder="1" applyAlignment="1">
      <alignment vertical="center"/>
    </xf>
    <xf numFmtId="177" fontId="4" fillId="4" borderId="13" xfId="1" applyNumberFormat="1" applyFont="1" applyFill="1" applyBorder="1" applyAlignment="1">
      <alignment horizontal="right" vertical="center"/>
    </xf>
    <xf numFmtId="181" fontId="4" fillId="4" borderId="16" xfId="1" applyNumberFormat="1" applyFont="1" applyFill="1" applyBorder="1" applyAlignment="1">
      <alignment vertical="center"/>
    </xf>
    <xf numFmtId="0" fontId="4" fillId="2" borderId="34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vertical="center"/>
    </xf>
    <xf numFmtId="0" fontId="4" fillId="4" borderId="2" xfId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4" borderId="24" xfId="1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0" fontId="9" fillId="5" borderId="40" xfId="1" applyFont="1" applyFill="1" applyBorder="1" applyAlignment="1">
      <alignment horizontal="center" vertical="center"/>
    </xf>
    <xf numFmtId="177" fontId="9" fillId="5" borderId="40" xfId="1" applyNumberFormat="1" applyFont="1" applyFill="1" applyBorder="1" applyAlignment="1">
      <alignment horizontal="center" vertical="center"/>
    </xf>
    <xf numFmtId="178" fontId="9" fillId="5" borderId="40" xfId="1" applyNumberFormat="1" applyFont="1" applyFill="1" applyBorder="1" applyAlignment="1">
      <alignment horizontal="center" vertical="center"/>
    </xf>
    <xf numFmtId="179" fontId="9" fillId="5" borderId="40" xfId="1" applyNumberFormat="1" applyFont="1" applyFill="1" applyBorder="1" applyAlignment="1">
      <alignment horizontal="center" vertical="center"/>
    </xf>
    <xf numFmtId="179" fontId="9" fillId="5" borderId="43" xfId="1" applyNumberFormat="1" applyFont="1" applyFill="1" applyBorder="1" applyAlignment="1">
      <alignment horizontal="center" vertical="center"/>
    </xf>
    <xf numFmtId="181" fontId="4" fillId="4" borderId="2" xfId="1" applyNumberFormat="1" applyFont="1" applyFill="1" applyBorder="1" applyAlignment="1">
      <alignment horizontal="right" vertical="center"/>
    </xf>
    <xf numFmtId="177" fontId="4" fillId="4" borderId="19" xfId="1" applyNumberFormat="1" applyFont="1" applyFill="1" applyBorder="1" applyAlignment="1">
      <alignment horizontal="right" vertical="center"/>
    </xf>
    <xf numFmtId="0" fontId="4" fillId="4" borderId="34" xfId="0" applyFont="1" applyFill="1" applyBorder="1" applyAlignment="1">
      <alignment horizontal="center" vertical="center"/>
    </xf>
    <xf numFmtId="177" fontId="4" fillId="2" borderId="37" xfId="1" applyNumberFormat="1" applyFont="1" applyFill="1" applyBorder="1" applyAlignment="1">
      <alignment vertical="center"/>
    </xf>
    <xf numFmtId="0" fontId="12" fillId="2" borderId="34" xfId="0" applyFont="1" applyFill="1" applyBorder="1" applyAlignment="1">
      <alignment horizontal="center" vertical="center"/>
    </xf>
    <xf numFmtId="0" fontId="4" fillId="4" borderId="27" xfId="1" applyFont="1" applyFill="1" applyBorder="1" applyAlignment="1">
      <alignment horizontal="left" vertical="center"/>
    </xf>
    <xf numFmtId="181" fontId="4" fillId="4" borderId="22" xfId="1" applyNumberFormat="1" applyFont="1" applyFill="1" applyBorder="1" applyAlignment="1">
      <alignment horizontal="right" vertical="center"/>
    </xf>
    <xf numFmtId="0" fontId="4" fillId="2" borderId="16" xfId="1" applyFont="1" applyFill="1" applyBorder="1" applyAlignment="1">
      <alignment horizontal="left" vertical="center"/>
    </xf>
    <xf numFmtId="177" fontId="4" fillId="2" borderId="16" xfId="1" applyNumberFormat="1" applyFont="1" applyFill="1" applyBorder="1" applyAlignment="1">
      <alignment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left" vertical="center"/>
    </xf>
    <xf numFmtId="0" fontId="4" fillId="4" borderId="24" xfId="1" applyFont="1" applyFill="1" applyBorder="1" applyAlignment="1">
      <alignment horizontal="left" vertical="center"/>
    </xf>
    <xf numFmtId="0" fontId="4" fillId="4" borderId="2" xfId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179" fontId="4" fillId="4" borderId="14" xfId="1" applyNumberFormat="1" applyFont="1" applyFill="1" applyBorder="1" applyAlignment="1">
      <alignment horizontal="left" vertical="center"/>
    </xf>
    <xf numFmtId="179" fontId="4" fillId="4" borderId="15" xfId="1" applyNumberFormat="1" applyFont="1" applyFill="1" applyBorder="1" applyAlignment="1">
      <alignment horizontal="left" vertical="center"/>
    </xf>
    <xf numFmtId="0" fontId="9" fillId="5" borderId="47" xfId="0" applyFont="1" applyFill="1" applyBorder="1" applyAlignment="1">
      <alignment horizontal="center" vertical="center"/>
    </xf>
    <xf numFmtId="0" fontId="9" fillId="5" borderId="48" xfId="1" applyFont="1" applyFill="1" applyBorder="1" applyAlignment="1">
      <alignment horizontal="center" vertical="center"/>
    </xf>
    <xf numFmtId="177" fontId="9" fillId="5" borderId="48" xfId="1" applyNumberFormat="1" applyFont="1" applyFill="1" applyBorder="1" applyAlignment="1">
      <alignment horizontal="center" vertical="center"/>
    </xf>
    <xf numFmtId="178" fontId="9" fillId="5" borderId="48" xfId="1" applyNumberFormat="1" applyFont="1" applyFill="1" applyBorder="1" applyAlignment="1">
      <alignment horizontal="center" vertical="center"/>
    </xf>
    <xf numFmtId="179" fontId="9" fillId="5" borderId="48" xfId="1" applyNumberFormat="1" applyFont="1" applyFill="1" applyBorder="1" applyAlignment="1">
      <alignment horizontal="center" vertical="center"/>
    </xf>
    <xf numFmtId="179" fontId="9" fillId="5" borderId="51" xfId="1" applyNumberFormat="1" applyFont="1" applyFill="1" applyBorder="1" applyAlignment="1">
      <alignment horizontal="center" vertical="center"/>
    </xf>
    <xf numFmtId="181" fontId="4" fillId="4" borderId="22" xfId="1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177" fontId="4" fillId="2" borderId="53" xfId="1" applyNumberFormat="1" applyFont="1" applyFill="1" applyBorder="1" applyAlignment="1">
      <alignment vertical="center"/>
    </xf>
    <xf numFmtId="0" fontId="4" fillId="6" borderId="0" xfId="1" applyFont="1" applyFill="1" applyAlignment="1">
      <alignment horizontal="center" vertical="center"/>
    </xf>
    <xf numFmtId="0" fontId="4" fillId="8" borderId="0" xfId="0" applyFont="1" applyFill="1" applyAlignment="1">
      <alignment horizontal="left" vertical="center"/>
    </xf>
    <xf numFmtId="0" fontId="6" fillId="8" borderId="0" xfId="0" applyFont="1" applyFill="1" applyAlignment="1">
      <alignment horizontal="left" vertical="center"/>
    </xf>
    <xf numFmtId="0" fontId="4" fillId="8" borderId="0" xfId="0" applyFont="1" applyFill="1" applyAlignment="1">
      <alignment vertical="center"/>
    </xf>
    <xf numFmtId="0" fontId="7" fillId="8" borderId="0" xfId="1" applyFont="1" applyFill="1" applyAlignment="1">
      <alignment vertical="center"/>
    </xf>
    <xf numFmtId="181" fontId="4" fillId="4" borderId="2" xfId="1" applyNumberFormat="1" applyFont="1" applyFill="1" applyBorder="1" applyAlignment="1">
      <alignment vertical="center"/>
    </xf>
    <xf numFmtId="179" fontId="4" fillId="2" borderId="3" xfId="1" applyNumberFormat="1" applyFont="1" applyFill="1" applyBorder="1" applyAlignment="1">
      <alignment horizontal="left" vertical="center"/>
    </xf>
    <xf numFmtId="179" fontId="4" fillId="2" borderId="4" xfId="1" applyNumberFormat="1" applyFont="1" applyFill="1" applyBorder="1" applyAlignment="1">
      <alignment horizontal="left" vertical="center"/>
    </xf>
    <xf numFmtId="0" fontId="4" fillId="2" borderId="19" xfId="1" applyFont="1" applyFill="1" applyBorder="1" applyAlignment="1">
      <alignment horizontal="left" vertical="center"/>
    </xf>
    <xf numFmtId="177" fontId="4" fillId="2" borderId="23" xfId="1" applyNumberFormat="1" applyFont="1" applyFill="1" applyBorder="1" applyAlignment="1">
      <alignment horizontal="center" vertical="center"/>
    </xf>
    <xf numFmtId="179" fontId="4" fillId="4" borderId="20" xfId="1" applyNumberFormat="1" applyFont="1" applyFill="1" applyBorder="1" applyAlignment="1">
      <alignment horizontal="left" vertical="center"/>
    </xf>
    <xf numFmtId="179" fontId="4" fillId="4" borderId="21" xfId="1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7" fillId="9" borderId="0" xfId="1" applyFont="1" applyFill="1" applyAlignment="1">
      <alignment horizontal="center" vertical="center"/>
    </xf>
    <xf numFmtId="0" fontId="4" fillId="9" borderId="0" xfId="0" applyFont="1" applyFill="1" applyAlignment="1">
      <alignment vertical="center"/>
    </xf>
    <xf numFmtId="0" fontId="4" fillId="4" borderId="57" xfId="0" applyFont="1" applyFill="1" applyBorder="1" applyAlignment="1">
      <alignment horizontal="center" vertical="center"/>
    </xf>
    <xf numFmtId="177" fontId="4" fillId="4" borderId="19" xfId="1" applyNumberFormat="1" applyFont="1" applyFill="1" applyBorder="1" applyAlignment="1">
      <alignment vertical="center"/>
    </xf>
    <xf numFmtId="177" fontId="4" fillId="4" borderId="19" xfId="1" applyNumberFormat="1" applyFont="1" applyFill="1" applyBorder="1" applyAlignment="1">
      <alignment horizontal="center" vertical="center"/>
    </xf>
    <xf numFmtId="179" fontId="4" fillId="4" borderId="20" xfId="1" applyNumberFormat="1" applyFont="1" applyFill="1" applyBorder="1" applyAlignment="1">
      <alignment horizontal="left" vertical="center"/>
    </xf>
    <xf numFmtId="179" fontId="4" fillId="4" borderId="14" xfId="1" applyNumberFormat="1" applyFont="1" applyFill="1" applyBorder="1" applyAlignment="1">
      <alignment horizontal="left" vertical="center"/>
    </xf>
    <xf numFmtId="179" fontId="4" fillId="4" borderId="15" xfId="1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left" vertical="center"/>
    </xf>
    <xf numFmtId="179" fontId="4" fillId="4" borderId="14" xfId="1" applyNumberFormat="1" applyFont="1" applyFill="1" applyBorder="1" applyAlignment="1">
      <alignment horizontal="left" vertical="center" wrapText="1"/>
    </xf>
    <xf numFmtId="179" fontId="4" fillId="4" borderId="30" xfId="1" applyNumberFormat="1" applyFont="1" applyFill="1" applyBorder="1" applyAlignment="1">
      <alignment horizontal="left" vertical="center" wrapText="1"/>
    </xf>
    <xf numFmtId="179" fontId="4" fillId="4" borderId="30" xfId="1" applyNumberFormat="1" applyFont="1" applyFill="1" applyBorder="1" applyAlignment="1">
      <alignment horizontal="left" vertical="center"/>
    </xf>
    <xf numFmtId="179" fontId="4" fillId="4" borderId="31" xfId="1" applyNumberFormat="1" applyFont="1" applyFill="1" applyBorder="1" applyAlignment="1">
      <alignment horizontal="left" vertical="center"/>
    </xf>
    <xf numFmtId="179" fontId="4" fillId="4" borderId="14" xfId="1" applyNumberFormat="1" applyFont="1" applyFill="1" applyBorder="1" applyAlignment="1">
      <alignment horizontal="left" vertical="center" wrapText="1"/>
    </xf>
    <xf numFmtId="179" fontId="4" fillId="4" borderId="30" xfId="1" applyNumberFormat="1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left" vertical="center"/>
    </xf>
    <xf numFmtId="0" fontId="4" fillId="4" borderId="2" xfId="1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left" vertical="center"/>
    </xf>
    <xf numFmtId="179" fontId="4" fillId="4" borderId="20" xfId="1" applyNumberFormat="1" applyFont="1" applyFill="1" applyBorder="1" applyAlignment="1">
      <alignment horizontal="left" vertical="center"/>
    </xf>
    <xf numFmtId="179" fontId="4" fillId="4" borderId="21" xfId="1" applyNumberFormat="1" applyFont="1" applyFill="1" applyBorder="1" applyAlignment="1">
      <alignment horizontal="left" vertical="center"/>
    </xf>
    <xf numFmtId="0" fontId="4" fillId="4" borderId="19" xfId="1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center" vertical="center"/>
    </xf>
    <xf numFmtId="179" fontId="4" fillId="2" borderId="3" xfId="1" applyNumberFormat="1" applyFont="1" applyFill="1" applyBorder="1" applyAlignment="1">
      <alignment horizontal="left" vertical="center"/>
    </xf>
    <xf numFmtId="179" fontId="4" fillId="2" borderId="4" xfId="1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76" fontId="8" fillId="4" borderId="0" xfId="1" applyNumberFormat="1" applyFont="1" applyFill="1" applyBorder="1" applyAlignment="1">
      <alignment horizontal="left" vertical="center"/>
    </xf>
    <xf numFmtId="0" fontId="9" fillId="5" borderId="41" xfId="1" applyFont="1" applyFill="1" applyBorder="1" applyAlignment="1">
      <alignment horizontal="center" vertical="center"/>
    </xf>
    <xf numFmtId="0" fontId="9" fillId="5" borderId="42" xfId="1" applyFont="1" applyFill="1" applyBorder="1" applyAlignment="1">
      <alignment horizontal="center" vertical="center"/>
    </xf>
    <xf numFmtId="179" fontId="4" fillId="2" borderId="14" xfId="1" applyNumberFormat="1" applyFont="1" applyFill="1" applyBorder="1" applyAlignment="1">
      <alignment horizontal="left" vertical="center"/>
    </xf>
    <xf numFmtId="179" fontId="4" fillId="2" borderId="15" xfId="1" applyNumberFormat="1" applyFont="1" applyFill="1" applyBorder="1" applyAlignment="1">
      <alignment horizontal="left" vertical="center"/>
    </xf>
    <xf numFmtId="0" fontId="9" fillId="5" borderId="49" xfId="1" applyFont="1" applyFill="1" applyBorder="1" applyAlignment="1">
      <alignment horizontal="center" vertical="center"/>
    </xf>
    <xf numFmtId="0" fontId="9" fillId="5" borderId="50" xfId="1" applyFont="1" applyFill="1" applyBorder="1" applyAlignment="1">
      <alignment horizontal="center" vertical="center"/>
    </xf>
    <xf numFmtId="0" fontId="8" fillId="7" borderId="35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3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left" vertical="center"/>
    </xf>
    <xf numFmtId="0" fontId="4" fillId="2" borderId="19" xfId="1" applyFont="1" applyFill="1" applyBorder="1" applyAlignment="1">
      <alignment horizontal="left" vertical="center"/>
    </xf>
    <xf numFmtId="177" fontId="4" fillId="2" borderId="17" xfId="1" applyNumberFormat="1" applyFont="1" applyFill="1" applyBorder="1" applyAlignment="1">
      <alignment horizontal="center" vertical="center"/>
    </xf>
    <xf numFmtId="177" fontId="4" fillId="2" borderId="23" xfId="1" applyNumberFormat="1" applyFont="1" applyFill="1" applyBorder="1" applyAlignment="1">
      <alignment horizontal="center" vertical="center"/>
    </xf>
    <xf numFmtId="179" fontId="11" fillId="4" borderId="20" xfId="1" applyNumberFormat="1" applyFont="1" applyFill="1" applyBorder="1" applyAlignment="1">
      <alignment horizontal="left" vertical="center"/>
    </xf>
    <xf numFmtId="179" fontId="11" fillId="4" borderId="21" xfId="1" applyNumberFormat="1" applyFont="1" applyFill="1" applyBorder="1" applyAlignment="1">
      <alignment horizontal="left" vertical="center"/>
    </xf>
    <xf numFmtId="0" fontId="8" fillId="7" borderId="44" xfId="0" applyFont="1" applyFill="1" applyBorder="1" applyAlignment="1">
      <alignment horizontal="center" vertical="center"/>
    </xf>
    <xf numFmtId="0" fontId="8" fillId="7" borderId="45" xfId="0" applyFont="1" applyFill="1" applyBorder="1" applyAlignment="1">
      <alignment horizontal="center" vertical="center"/>
    </xf>
    <xf numFmtId="0" fontId="8" fillId="7" borderId="46" xfId="0" applyFont="1" applyFill="1" applyBorder="1" applyAlignment="1">
      <alignment horizontal="center" vertical="center"/>
    </xf>
    <xf numFmtId="179" fontId="4" fillId="4" borderId="3" xfId="1" applyNumberFormat="1" applyFont="1" applyFill="1" applyBorder="1" applyAlignment="1">
      <alignment horizontal="left" vertical="center"/>
    </xf>
    <xf numFmtId="179" fontId="4" fillId="4" borderId="4" xfId="1" applyNumberFormat="1" applyFont="1" applyFill="1" applyBorder="1" applyAlignment="1">
      <alignment horizontal="left" vertical="center"/>
    </xf>
    <xf numFmtId="179" fontId="4" fillId="4" borderId="20" xfId="1" applyNumberFormat="1" applyFont="1" applyFill="1" applyBorder="1" applyAlignment="1">
      <alignment horizontal="left" vertical="center"/>
    </xf>
    <xf numFmtId="179" fontId="4" fillId="4" borderId="21" xfId="1" applyNumberFormat="1" applyFont="1" applyFill="1" applyBorder="1" applyAlignment="1">
      <alignment horizontal="left" vertical="center"/>
    </xf>
    <xf numFmtId="0" fontId="7" fillId="7" borderId="44" xfId="1" applyFont="1" applyFill="1" applyBorder="1" applyAlignment="1">
      <alignment horizontal="center" vertical="center"/>
    </xf>
    <xf numFmtId="0" fontId="7" fillId="7" borderId="45" xfId="1" applyFont="1" applyFill="1" applyBorder="1" applyAlignment="1">
      <alignment horizontal="center" vertical="center"/>
    </xf>
    <xf numFmtId="0" fontId="7" fillId="7" borderId="46" xfId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24" xfId="1" applyFont="1" applyFill="1" applyBorder="1" applyAlignment="1">
      <alignment horizontal="left" vertical="center"/>
    </xf>
    <xf numFmtId="177" fontId="4" fillId="4" borderId="25" xfId="1" applyNumberFormat="1" applyFont="1" applyFill="1" applyBorder="1" applyAlignment="1">
      <alignment horizontal="center" vertical="center"/>
    </xf>
    <xf numFmtId="0" fontId="4" fillId="4" borderId="25" xfId="1" applyFont="1" applyFill="1" applyBorder="1" applyAlignment="1">
      <alignment horizontal="center" vertical="center"/>
    </xf>
    <xf numFmtId="179" fontId="6" fillId="4" borderId="14" xfId="1" applyNumberFormat="1" applyFont="1" applyFill="1" applyBorder="1" applyAlignment="1">
      <alignment horizontal="left" vertical="center"/>
    </xf>
    <xf numFmtId="179" fontId="6" fillId="4" borderId="15" xfId="1" applyNumberFormat="1" applyFont="1" applyFill="1" applyBorder="1" applyAlignment="1">
      <alignment horizontal="left" vertical="center"/>
    </xf>
    <xf numFmtId="179" fontId="4" fillId="4" borderId="14" xfId="1" applyNumberFormat="1" applyFont="1" applyFill="1" applyBorder="1" applyAlignment="1">
      <alignment horizontal="left" vertical="center"/>
    </xf>
    <xf numFmtId="179" fontId="4" fillId="4" borderId="15" xfId="1" applyNumberFormat="1" applyFont="1" applyFill="1" applyBorder="1" applyAlignment="1">
      <alignment horizontal="left" vertical="center"/>
    </xf>
    <xf numFmtId="0" fontId="4" fillId="4" borderId="26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left" vertical="center"/>
    </xf>
    <xf numFmtId="177" fontId="4" fillId="4" borderId="23" xfId="1" applyNumberFormat="1" applyFont="1" applyFill="1" applyBorder="1" applyAlignment="1">
      <alignment horizontal="center" vertical="center"/>
    </xf>
    <xf numFmtId="0" fontId="4" fillId="4" borderId="22" xfId="1" applyFont="1" applyFill="1" applyBorder="1" applyAlignment="1">
      <alignment horizontal="left" vertical="center" wrapText="1"/>
    </xf>
    <xf numFmtId="177" fontId="4" fillId="2" borderId="25" xfId="1" applyNumberFormat="1" applyFont="1" applyFill="1" applyBorder="1" applyAlignment="1">
      <alignment horizontal="center" vertical="center"/>
    </xf>
    <xf numFmtId="177" fontId="4" fillId="2" borderId="29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left" vertical="center"/>
    </xf>
    <xf numFmtId="179" fontId="4" fillId="4" borderId="3" xfId="1" applyNumberFormat="1" applyFont="1" applyFill="1" applyBorder="1" applyAlignment="1">
      <alignment horizontal="left" vertical="center" wrapText="1"/>
    </xf>
    <xf numFmtId="179" fontId="4" fillId="4" borderId="4" xfId="1" applyNumberFormat="1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1" fillId="4" borderId="14" xfId="0" applyFont="1" applyFill="1" applyBorder="1" applyAlignment="1">
      <alignment horizontal="left" vertical="center"/>
    </xf>
    <xf numFmtId="0" fontId="11" fillId="4" borderId="15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left" vertical="center"/>
    </xf>
    <xf numFmtId="0" fontId="7" fillId="2" borderId="6" xfId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right" vertical="center"/>
    </xf>
    <xf numFmtId="0" fontId="7" fillId="2" borderId="32" xfId="1" applyFont="1" applyFill="1" applyBorder="1" applyAlignment="1">
      <alignment horizontal="right" vertical="center"/>
    </xf>
    <xf numFmtId="179" fontId="4" fillId="4" borderId="14" xfId="1" applyNumberFormat="1" applyFont="1" applyFill="1" applyBorder="1" applyAlignment="1">
      <alignment horizontal="left" vertical="center" wrapText="1"/>
    </xf>
    <xf numFmtId="179" fontId="4" fillId="4" borderId="30" xfId="1" applyNumberFormat="1" applyFont="1" applyFill="1" applyBorder="1" applyAlignment="1">
      <alignment horizontal="left" vertical="center" wrapText="1"/>
    </xf>
    <xf numFmtId="179" fontId="4" fillId="4" borderId="20" xfId="1" applyNumberFormat="1" applyFont="1" applyFill="1" applyBorder="1" applyAlignment="1">
      <alignment horizontal="left" vertical="center" wrapText="1"/>
    </xf>
    <xf numFmtId="179" fontId="4" fillId="4" borderId="31" xfId="1" applyNumberFormat="1" applyFont="1" applyFill="1" applyBorder="1" applyAlignment="1">
      <alignment horizontal="left" vertical="center" wrapText="1"/>
    </xf>
    <xf numFmtId="179" fontId="4" fillId="2" borderId="14" xfId="1" applyNumberFormat="1" applyFont="1" applyFill="1" applyBorder="1" applyAlignment="1">
      <alignment horizontal="left" vertical="center" wrapText="1"/>
    </xf>
    <xf numFmtId="179" fontId="4" fillId="2" borderId="30" xfId="1" applyNumberFormat="1" applyFont="1" applyFill="1" applyBorder="1" applyAlignment="1">
      <alignment horizontal="left" vertical="center" wrapText="1"/>
    </xf>
    <xf numFmtId="177" fontId="4" fillId="2" borderId="5" xfId="1" applyNumberFormat="1" applyFont="1" applyFill="1" applyBorder="1" applyAlignment="1">
      <alignment horizontal="center" vertical="center"/>
    </xf>
    <xf numFmtId="179" fontId="4" fillId="2" borderId="20" xfId="1" applyNumberFormat="1" applyFont="1" applyFill="1" applyBorder="1" applyAlignment="1">
      <alignment horizontal="left" vertical="center" wrapText="1"/>
    </xf>
    <xf numFmtId="179" fontId="4" fillId="2" borderId="31" xfId="1" applyNumberFormat="1" applyFont="1" applyFill="1" applyBorder="1" applyAlignment="1">
      <alignment horizontal="left" vertical="center" wrapText="1"/>
    </xf>
    <xf numFmtId="179" fontId="4" fillId="4" borderId="38" xfId="1" applyNumberFormat="1" applyFont="1" applyFill="1" applyBorder="1" applyAlignment="1">
      <alignment horizontal="left" vertical="center" wrapText="1"/>
    </xf>
    <xf numFmtId="179" fontId="4" fillId="4" borderId="30" xfId="1" applyNumberFormat="1" applyFont="1" applyFill="1" applyBorder="1" applyAlignment="1">
      <alignment horizontal="left" vertical="center"/>
    </xf>
    <xf numFmtId="179" fontId="4" fillId="4" borderId="2" xfId="1" applyNumberFormat="1" applyFont="1" applyFill="1" applyBorder="1" applyAlignment="1">
      <alignment horizontal="left" vertical="center"/>
    </xf>
    <xf numFmtId="177" fontId="4" fillId="2" borderId="52" xfId="1" applyNumberFormat="1" applyFont="1" applyFill="1" applyBorder="1" applyAlignment="1">
      <alignment horizontal="center" vertical="center"/>
    </xf>
    <xf numFmtId="178" fontId="4" fillId="4" borderId="20" xfId="1" applyNumberFormat="1" applyFont="1" applyFill="1" applyBorder="1" applyAlignment="1">
      <alignment horizontal="left" vertical="center"/>
    </xf>
    <xf numFmtId="178" fontId="4" fillId="4" borderId="21" xfId="1" applyNumberFormat="1" applyFont="1" applyFill="1" applyBorder="1" applyAlignment="1">
      <alignment horizontal="left" vertical="center"/>
    </xf>
    <xf numFmtId="179" fontId="4" fillId="4" borderId="16" xfId="1" applyNumberFormat="1" applyFont="1" applyFill="1" applyBorder="1" applyAlignment="1">
      <alignment horizontal="left" vertical="center"/>
    </xf>
    <xf numFmtId="0" fontId="4" fillId="4" borderId="14" xfId="1" applyFont="1" applyFill="1" applyBorder="1" applyAlignment="1">
      <alignment horizontal="left" vertical="center" wrapText="1"/>
    </xf>
    <xf numFmtId="0" fontId="4" fillId="4" borderId="30" xfId="1" applyFont="1" applyFill="1" applyBorder="1" applyAlignment="1">
      <alignment horizontal="left" vertical="center" wrapText="1"/>
    </xf>
    <xf numFmtId="0" fontId="4" fillId="4" borderId="20" xfId="1" applyFont="1" applyFill="1" applyBorder="1" applyAlignment="1">
      <alignment horizontal="left" vertical="center" wrapText="1"/>
    </xf>
    <xf numFmtId="0" fontId="4" fillId="4" borderId="31" xfId="1" applyFont="1" applyFill="1" applyBorder="1" applyAlignment="1">
      <alignment horizontal="left" vertical="center" wrapText="1"/>
    </xf>
    <xf numFmtId="177" fontId="11" fillId="4" borderId="5" xfId="0" applyNumberFormat="1" applyFont="1" applyFill="1" applyBorder="1" applyAlignment="1">
      <alignment horizontal="center" vertical="center"/>
    </xf>
    <xf numFmtId="177" fontId="11" fillId="4" borderId="25" xfId="0" applyNumberFormat="1" applyFont="1" applyFill="1" applyBorder="1" applyAlignment="1">
      <alignment horizontal="center" vertical="center"/>
    </xf>
    <xf numFmtId="177" fontId="11" fillId="4" borderId="23" xfId="0" applyNumberFormat="1" applyFont="1" applyFill="1" applyBorder="1" applyAlignment="1">
      <alignment horizontal="center" vertical="center"/>
    </xf>
    <xf numFmtId="179" fontId="4" fillId="4" borderId="16" xfId="1" applyNumberFormat="1" applyFont="1" applyFill="1" applyBorder="1" applyAlignment="1">
      <alignment horizontal="left" vertical="center" wrapText="1"/>
    </xf>
    <xf numFmtId="12" fontId="8" fillId="7" borderId="35" xfId="0" applyNumberFormat="1" applyFont="1" applyFill="1" applyBorder="1" applyAlignment="1">
      <alignment horizontal="center" vertical="center"/>
    </xf>
    <xf numFmtId="12" fontId="8" fillId="7" borderId="4" xfId="0" applyNumberFormat="1" applyFont="1" applyFill="1" applyBorder="1" applyAlignment="1">
      <alignment horizontal="center" vertical="center"/>
    </xf>
    <xf numFmtId="12" fontId="8" fillId="7" borderId="36" xfId="0" applyNumberFormat="1" applyFont="1" applyFill="1" applyBorder="1" applyAlignment="1">
      <alignment horizontal="center" vertical="center"/>
    </xf>
    <xf numFmtId="179" fontId="11" fillId="2" borderId="20" xfId="1" applyNumberFormat="1" applyFont="1" applyFill="1" applyBorder="1" applyAlignment="1">
      <alignment horizontal="left" vertical="center"/>
    </xf>
    <xf numFmtId="179" fontId="11" fillId="2" borderId="21" xfId="1" applyNumberFormat="1" applyFont="1" applyFill="1" applyBorder="1" applyAlignment="1">
      <alignment horizontal="left" vertical="center"/>
    </xf>
    <xf numFmtId="12" fontId="8" fillId="7" borderId="54" xfId="0" applyNumberFormat="1" applyFont="1" applyFill="1" applyBorder="1" applyAlignment="1">
      <alignment horizontal="center" vertical="center"/>
    </xf>
    <xf numFmtId="12" fontId="8" fillId="7" borderId="55" xfId="0" applyNumberFormat="1" applyFont="1" applyFill="1" applyBorder="1" applyAlignment="1">
      <alignment horizontal="center" vertical="center"/>
    </xf>
    <xf numFmtId="12" fontId="8" fillId="7" borderId="56" xfId="0" applyNumberFormat="1" applyFont="1" applyFill="1" applyBorder="1" applyAlignment="1">
      <alignment horizontal="center" vertical="center"/>
    </xf>
    <xf numFmtId="0" fontId="4" fillId="4" borderId="19" xfId="1" applyFont="1" applyFill="1" applyBorder="1" applyAlignment="1">
      <alignment horizontal="left" vertical="center"/>
    </xf>
    <xf numFmtId="177" fontId="4" fillId="2" borderId="26" xfId="0" applyNumberFormat="1" applyFont="1" applyFill="1" applyBorder="1" applyAlignment="1">
      <alignment horizontal="center" vertical="center"/>
    </xf>
    <xf numFmtId="177" fontId="4" fillId="2" borderId="12" xfId="0" applyNumberFormat="1" applyFont="1" applyFill="1" applyBorder="1" applyAlignment="1">
      <alignment horizontal="center" vertical="center"/>
    </xf>
    <xf numFmtId="177" fontId="4" fillId="2" borderId="18" xfId="0" applyNumberFormat="1" applyFont="1" applyFill="1" applyBorder="1" applyAlignment="1">
      <alignment horizontal="center" vertical="center"/>
    </xf>
    <xf numFmtId="179" fontId="4" fillId="4" borderId="58" xfId="1" applyNumberFormat="1" applyFont="1" applyFill="1" applyBorder="1" applyAlignment="1">
      <alignment horizontal="left" vertical="center"/>
    </xf>
    <xf numFmtId="179" fontId="4" fillId="4" borderId="59" xfId="1" applyNumberFormat="1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left" vertical="center"/>
    </xf>
    <xf numFmtId="177" fontId="4" fillId="4" borderId="5" xfId="1" applyNumberFormat="1" applyFont="1" applyFill="1" applyBorder="1" applyAlignment="1">
      <alignment horizontal="center" vertical="center"/>
    </xf>
    <xf numFmtId="0" fontId="4" fillId="4" borderId="18" xfId="1" applyFont="1" applyFill="1" applyBorder="1" applyAlignment="1">
      <alignment horizontal="center" vertical="center"/>
    </xf>
    <xf numFmtId="179" fontId="4" fillId="2" borderId="20" xfId="1" applyNumberFormat="1" applyFont="1" applyFill="1" applyBorder="1" applyAlignment="1">
      <alignment horizontal="left" vertical="center"/>
    </xf>
    <xf numFmtId="179" fontId="4" fillId="2" borderId="21" xfId="1" applyNumberFormat="1" applyFont="1" applyFill="1" applyBorder="1" applyAlignment="1">
      <alignment horizontal="left" vertical="center"/>
    </xf>
    <xf numFmtId="177" fontId="4" fillId="2" borderId="22" xfId="1" applyNumberFormat="1" applyFont="1" applyFill="1" applyBorder="1" applyAlignment="1">
      <alignment horizontal="right" vertical="center"/>
    </xf>
    <xf numFmtId="0" fontId="4" fillId="4" borderId="23" xfId="1" applyFont="1" applyFill="1" applyBorder="1" applyAlignment="1">
      <alignment horizontal="center" vertical="center"/>
    </xf>
    <xf numFmtId="177" fontId="4" fillId="2" borderId="28" xfId="0" applyNumberFormat="1" applyFont="1" applyFill="1" applyBorder="1" applyAlignment="1">
      <alignment horizontal="center" vertical="center"/>
    </xf>
    <xf numFmtId="177" fontId="4" fillId="4" borderId="16" xfId="1" applyNumberFormat="1" applyFont="1" applyFill="1" applyBorder="1" applyAlignment="1">
      <alignment horizontal="left" vertical="center"/>
    </xf>
    <xf numFmtId="177" fontId="4" fillId="4" borderId="14" xfId="1" applyNumberFormat="1" applyFont="1" applyFill="1" applyBorder="1" applyAlignment="1">
      <alignment horizontal="left" vertical="center" wrapText="1"/>
    </xf>
    <xf numFmtId="177" fontId="4" fillId="4" borderId="30" xfId="1" applyNumberFormat="1" applyFont="1" applyFill="1" applyBorder="1" applyAlignment="1">
      <alignment horizontal="left" vertical="center" wrapText="1"/>
    </xf>
    <xf numFmtId="179" fontId="4" fillId="4" borderId="11" xfId="1" applyNumberFormat="1" applyFont="1" applyFill="1" applyBorder="1" applyAlignment="1">
      <alignment horizontal="left" vertical="center"/>
    </xf>
    <xf numFmtId="179" fontId="4" fillId="4" borderId="9" xfId="1" applyNumberFormat="1" applyFont="1" applyFill="1" applyBorder="1" applyAlignment="1">
      <alignment horizontal="left" vertical="center"/>
    </xf>
    <xf numFmtId="0" fontId="4" fillId="4" borderId="19" xfId="1" applyFont="1" applyFill="1" applyBorder="1" applyAlignment="1">
      <alignment horizontal="center" vertical="center"/>
    </xf>
    <xf numFmtId="179" fontId="4" fillId="4" borderId="11" xfId="1" applyNumberFormat="1" applyFont="1" applyFill="1" applyBorder="1" applyAlignment="1">
      <alignment horizontal="left" vertical="center" wrapText="1"/>
    </xf>
    <xf numFmtId="179" fontId="4" fillId="4" borderId="9" xfId="1" applyNumberFormat="1" applyFont="1" applyFill="1" applyBorder="1" applyAlignment="1">
      <alignment horizontal="left" vertical="center" wrapText="1"/>
    </xf>
    <xf numFmtId="181" fontId="4" fillId="4" borderId="16" xfId="1" applyNumberFormat="1" applyFont="1" applyFill="1" applyBorder="1" applyAlignment="1">
      <alignment horizontal="right" vertical="center"/>
    </xf>
    <xf numFmtId="177" fontId="4" fillId="2" borderId="29" xfId="1" applyNumberFormat="1" applyFont="1" applyFill="1" applyBorder="1" applyAlignment="1">
      <alignment vertical="center"/>
    </xf>
    <xf numFmtId="0" fontId="8" fillId="0" borderId="60" xfId="1" applyFont="1" applyFill="1" applyBorder="1" applyAlignment="1">
      <alignment horizontal="center" vertical="center"/>
    </xf>
    <xf numFmtId="0" fontId="8" fillId="0" borderId="50" xfId="1" applyFont="1" applyFill="1" applyBorder="1" applyAlignment="1">
      <alignment horizontal="center" vertical="center"/>
    </xf>
    <xf numFmtId="0" fontId="8" fillId="0" borderId="61" xfId="1" applyFont="1" applyFill="1" applyBorder="1" applyAlignment="1">
      <alignment horizontal="center" vertical="center"/>
    </xf>
    <xf numFmtId="177" fontId="8" fillId="0" borderId="61" xfId="1" applyNumberFormat="1" applyFont="1" applyFill="1" applyBorder="1" applyAlignment="1">
      <alignment vertical="center"/>
    </xf>
    <xf numFmtId="180" fontId="10" fillId="0" borderId="62" xfId="1" applyNumberFormat="1" applyFont="1" applyFill="1" applyBorder="1" applyAlignment="1">
      <alignment horizontal="center" vertical="center"/>
    </xf>
    <xf numFmtId="0" fontId="7" fillId="2" borderId="63" xfId="1" applyFont="1" applyFill="1" applyBorder="1" applyAlignment="1">
      <alignment horizontal="right" vertical="center"/>
    </xf>
    <xf numFmtId="0" fontId="7" fillId="2" borderId="64" xfId="1" applyFont="1" applyFill="1" applyBorder="1" applyAlignment="1">
      <alignment horizontal="right" vertical="center"/>
    </xf>
    <xf numFmtId="0" fontId="7" fillId="2" borderId="65" xfId="1" applyFont="1" applyFill="1" applyBorder="1" applyAlignment="1">
      <alignment horizontal="right" vertical="center"/>
    </xf>
    <xf numFmtId="177" fontId="7" fillId="2" borderId="66" xfId="1" applyNumberFormat="1" applyFont="1" applyFill="1" applyBorder="1" applyAlignment="1">
      <alignment horizontal="center" vertical="center"/>
    </xf>
    <xf numFmtId="0" fontId="7" fillId="0" borderId="67" xfId="1" applyFont="1" applyFill="1" applyBorder="1" applyAlignment="1">
      <alignment horizontal="right" vertical="center"/>
    </xf>
    <xf numFmtId="0" fontId="7" fillId="0" borderId="68" xfId="1" applyFont="1" applyFill="1" applyBorder="1" applyAlignment="1">
      <alignment horizontal="right" vertical="center"/>
    </xf>
    <xf numFmtId="0" fontId="7" fillId="0" borderId="69" xfId="1" applyFont="1" applyFill="1" applyBorder="1" applyAlignment="1">
      <alignment horizontal="right" vertical="center"/>
    </xf>
    <xf numFmtId="180" fontId="7" fillId="0" borderId="70" xfId="1" applyNumberFormat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right" vertical="center"/>
    </xf>
    <xf numFmtId="0" fontId="7" fillId="0" borderId="9" xfId="1" applyFont="1" applyFill="1" applyBorder="1" applyAlignment="1">
      <alignment horizontal="right" vertical="center"/>
    </xf>
    <xf numFmtId="0" fontId="7" fillId="0" borderId="33" xfId="1" applyFont="1" applyFill="1" applyBorder="1" applyAlignment="1">
      <alignment horizontal="right" vertical="center"/>
    </xf>
    <xf numFmtId="180" fontId="7" fillId="0" borderId="23" xfId="1" applyNumberFormat="1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60"/>
  <sheetViews>
    <sheetView tabSelected="1" zoomScale="90" zoomScaleNormal="90" workbookViewId="0">
      <selection activeCell="G24" sqref="G24"/>
    </sheetView>
  </sheetViews>
  <sheetFormatPr defaultColWidth="9" defaultRowHeight="16.5" x14ac:dyDescent="0.15"/>
  <cols>
    <col min="1" max="1" width="8.375" style="48" customWidth="1"/>
    <col min="2" max="2" width="16.125" style="7" customWidth="1"/>
    <col min="3" max="3" width="20" style="7" customWidth="1"/>
    <col min="4" max="4" width="13.125" style="7" customWidth="1"/>
    <col min="5" max="5" width="7.375" style="1" customWidth="1"/>
    <col min="6" max="6" width="8.625" style="1" customWidth="1"/>
    <col min="7" max="7" width="12.375" style="1" customWidth="1"/>
    <col min="8" max="8" width="9" style="1" bestFit="1" customWidth="1"/>
    <col min="9" max="9" width="53.5" style="1" bestFit="1" customWidth="1"/>
    <col min="10" max="10" width="3.625" style="84" customWidth="1"/>
    <col min="11" max="11" width="9" style="1"/>
    <col min="12" max="12" width="12.625" style="1" customWidth="1"/>
    <col min="13" max="13" width="9" style="1"/>
    <col min="14" max="14" width="23.5" style="1" customWidth="1"/>
    <col min="15" max="16384" width="9" style="1"/>
  </cols>
  <sheetData>
    <row r="1" spans="1:14" ht="39.950000000000003" customHeight="1" x14ac:dyDescent="0.15">
      <c r="A1" s="169" t="s">
        <v>0</v>
      </c>
      <c r="B1" s="169"/>
      <c r="C1" s="169"/>
      <c r="D1" s="169"/>
      <c r="E1" s="169"/>
      <c r="F1" s="169"/>
      <c r="G1" s="169"/>
      <c r="H1" s="169"/>
      <c r="I1" s="169"/>
    </row>
    <row r="2" spans="1:14" ht="26.1" customHeight="1" x14ac:dyDescent="0.15">
      <c r="A2" s="2" t="s">
        <v>1</v>
      </c>
      <c r="B2" s="2"/>
      <c r="C2" s="2"/>
      <c r="D2" s="2"/>
      <c r="E2" s="3"/>
      <c r="F2" s="4"/>
      <c r="G2" s="2"/>
      <c r="H2" s="2" t="s">
        <v>2</v>
      </c>
      <c r="I2" s="5"/>
    </row>
    <row r="3" spans="1:14" ht="26.1" customHeight="1" x14ac:dyDescent="0.15">
      <c r="A3" s="6" t="s">
        <v>3</v>
      </c>
      <c r="B3" s="6"/>
      <c r="C3" s="6"/>
      <c r="D3" s="6"/>
      <c r="E3" s="7"/>
      <c r="F3" s="8"/>
      <c r="G3" s="6"/>
      <c r="H3" s="6" t="s">
        <v>4</v>
      </c>
      <c r="I3" s="9"/>
    </row>
    <row r="4" spans="1:14" ht="26.1" customHeight="1" x14ac:dyDescent="0.15">
      <c r="A4" s="10" t="s">
        <v>128</v>
      </c>
      <c r="B4" s="10"/>
      <c r="C4" s="3"/>
      <c r="D4" s="3"/>
      <c r="E4" s="11"/>
      <c r="F4" s="4"/>
      <c r="G4" s="11"/>
      <c r="H4" s="12"/>
      <c r="I4" s="11"/>
    </row>
    <row r="5" spans="1:14" ht="26.1" customHeight="1" x14ac:dyDescent="0.15">
      <c r="A5" s="13"/>
      <c r="B5" s="13"/>
      <c r="C5" s="14"/>
      <c r="D5" s="14"/>
      <c r="E5" s="15"/>
      <c r="F5" s="16"/>
      <c r="G5" s="15"/>
      <c r="H5" s="17"/>
      <c r="I5" s="15"/>
    </row>
    <row r="6" spans="1:14" ht="26.1" customHeight="1" thickBot="1" x14ac:dyDescent="0.2">
      <c r="A6" s="170"/>
      <c r="B6" s="170"/>
      <c r="C6" s="170"/>
      <c r="D6" s="170"/>
      <c r="E6" s="170"/>
      <c r="F6" s="170"/>
      <c r="G6" s="18"/>
      <c r="H6" s="19"/>
    </row>
    <row r="7" spans="1:14" ht="26.1" customHeight="1" x14ac:dyDescent="0.15">
      <c r="A7" s="94" t="s">
        <v>5</v>
      </c>
      <c r="B7" s="95" t="s">
        <v>6</v>
      </c>
      <c r="C7" s="171" t="s">
        <v>7</v>
      </c>
      <c r="D7" s="172"/>
      <c r="E7" s="96" t="s">
        <v>8</v>
      </c>
      <c r="F7" s="97" t="s">
        <v>9</v>
      </c>
      <c r="G7" s="97" t="s">
        <v>10</v>
      </c>
      <c r="H7" s="98" t="s">
        <v>11</v>
      </c>
      <c r="I7" s="99" t="s">
        <v>12</v>
      </c>
      <c r="K7" s="84" t="s">
        <v>95</v>
      </c>
      <c r="M7" s="84"/>
    </row>
    <row r="8" spans="1:14" ht="26.1" customHeight="1" x14ac:dyDescent="0.15">
      <c r="A8" s="20">
        <v>1</v>
      </c>
      <c r="B8" s="21" t="s">
        <v>238</v>
      </c>
      <c r="C8" s="167" t="s">
        <v>301</v>
      </c>
      <c r="D8" s="168"/>
      <c r="E8" s="22">
        <f>'仪式场（1天）'!K38</f>
        <v>21107.79</v>
      </c>
      <c r="F8" s="23" t="s">
        <v>122</v>
      </c>
      <c r="G8" s="24">
        <v>1</v>
      </c>
      <c r="H8" s="24">
        <f t="shared" ref="H8" si="0">E8*G8</f>
        <v>21107.79</v>
      </c>
      <c r="I8" s="125" t="s">
        <v>305</v>
      </c>
      <c r="K8" s="156" t="s">
        <v>23</v>
      </c>
      <c r="L8" s="89" t="s">
        <v>96</v>
      </c>
      <c r="M8" s="156" t="s">
        <v>97</v>
      </c>
      <c r="N8" s="89" t="s">
        <v>98</v>
      </c>
    </row>
    <row r="9" spans="1:14" ht="26.1" customHeight="1" x14ac:dyDescent="0.15">
      <c r="A9" s="20">
        <v>2</v>
      </c>
      <c r="B9" s="21" t="s">
        <v>134</v>
      </c>
      <c r="C9" s="167" t="s">
        <v>135</v>
      </c>
      <c r="D9" s="168"/>
      <c r="E9" s="22">
        <f>'普通场（16天）'!K51</f>
        <v>85549.385679999992</v>
      </c>
      <c r="F9" s="23" t="s">
        <v>122</v>
      </c>
      <c r="G9" s="24">
        <v>1</v>
      </c>
      <c r="H9" s="24">
        <f t="shared" ref="H9" si="1">E9*G9</f>
        <v>85549.385679999992</v>
      </c>
      <c r="I9" s="282" t="s">
        <v>133</v>
      </c>
      <c r="K9" s="110" t="s">
        <v>302</v>
      </c>
      <c r="L9" s="89" t="s">
        <v>303</v>
      </c>
      <c r="M9" s="110">
        <v>1</v>
      </c>
      <c r="N9" s="89" t="s">
        <v>304</v>
      </c>
    </row>
    <row r="10" spans="1:14" ht="26.1" customHeight="1" x14ac:dyDescent="0.15">
      <c r="A10" s="20">
        <v>3</v>
      </c>
      <c r="B10" s="21" t="s">
        <v>223</v>
      </c>
      <c r="C10" s="132" t="s">
        <v>224</v>
      </c>
      <c r="D10" s="133"/>
      <c r="E10" s="22">
        <f>'物料采购费（重庆）'!K49</f>
        <v>16621.336599999999</v>
      </c>
      <c r="F10" s="23" t="s">
        <v>225</v>
      </c>
      <c r="G10" s="24">
        <v>1</v>
      </c>
      <c r="H10" s="24">
        <f t="shared" ref="H10" si="2">E10*G10</f>
        <v>16621.336599999999</v>
      </c>
      <c r="I10" s="25" t="s">
        <v>226</v>
      </c>
      <c r="K10" s="104" t="s">
        <v>129</v>
      </c>
      <c r="L10" s="89" t="s">
        <v>130</v>
      </c>
      <c r="M10" s="102">
        <v>16</v>
      </c>
      <c r="N10" s="90" t="s">
        <v>131</v>
      </c>
    </row>
    <row r="11" spans="1:14" ht="26.1" customHeight="1" thickBot="1" x14ac:dyDescent="0.2">
      <c r="A11" s="20">
        <v>4</v>
      </c>
      <c r="B11" s="107" t="s">
        <v>227</v>
      </c>
      <c r="C11" s="173" t="s">
        <v>228</v>
      </c>
      <c r="D11" s="174"/>
      <c r="E11" s="108">
        <f>筛查车车身贴费用!K20</f>
        <v>6072.88</v>
      </c>
      <c r="F11" s="109" t="s">
        <v>101</v>
      </c>
      <c r="G11" s="66">
        <v>1</v>
      </c>
      <c r="H11" s="66">
        <f t="shared" ref="H11" si="3">E11*G11</f>
        <v>6072.88</v>
      </c>
      <c r="I11" s="103"/>
      <c r="K11" s="166" t="s">
        <v>99</v>
      </c>
      <c r="L11" s="166"/>
      <c r="M11" s="110">
        <f>SUM(M9:M10)</f>
        <v>17</v>
      </c>
      <c r="N11" s="90"/>
    </row>
    <row r="12" spans="1:14" ht="26.1" customHeight="1" thickBot="1" x14ac:dyDescent="0.2">
      <c r="A12" s="283" t="s">
        <v>13</v>
      </c>
      <c r="B12" s="284"/>
      <c r="C12" s="284"/>
      <c r="D12" s="284"/>
      <c r="E12" s="284"/>
      <c r="F12" s="284"/>
      <c r="G12" s="285"/>
      <c r="H12" s="286">
        <v>129352</v>
      </c>
      <c r="I12" s="287"/>
    </row>
    <row r="13" spans="1:14" ht="26.1" customHeight="1" x14ac:dyDescent="0.15">
      <c r="A13" s="26" t="s">
        <v>14</v>
      </c>
      <c r="B13" s="27" t="s">
        <v>15</v>
      </c>
      <c r="C13" s="28"/>
      <c r="D13" s="28"/>
      <c r="E13" s="29"/>
      <c r="F13" s="30"/>
      <c r="G13" s="30"/>
      <c r="H13" s="31"/>
      <c r="I13" s="33"/>
    </row>
    <row r="14" spans="1:14" ht="26.1" customHeight="1" x14ac:dyDescent="0.15">
      <c r="A14" s="32"/>
      <c r="B14" s="27" t="s">
        <v>16</v>
      </c>
      <c r="C14" s="28"/>
      <c r="D14" s="28"/>
      <c r="E14" s="29"/>
      <c r="F14" s="30"/>
      <c r="G14" s="30"/>
      <c r="H14" s="31"/>
      <c r="I14" s="33"/>
    </row>
    <row r="15" spans="1:14" ht="26.1" customHeight="1" x14ac:dyDescent="0.15">
      <c r="A15" s="32"/>
      <c r="B15" s="27" t="s">
        <v>17</v>
      </c>
      <c r="C15" s="28"/>
      <c r="D15" s="28"/>
      <c r="E15" s="29"/>
      <c r="F15" s="30"/>
      <c r="G15" s="30"/>
      <c r="H15" s="29"/>
      <c r="I15" s="34"/>
    </row>
    <row r="16" spans="1:14" ht="26.1" customHeight="1" x14ac:dyDescent="0.15">
      <c r="A16" s="32"/>
      <c r="B16" s="27" t="s">
        <v>18</v>
      </c>
      <c r="C16" s="28"/>
      <c r="D16" s="28"/>
      <c r="E16" s="29"/>
      <c r="F16" s="30"/>
      <c r="G16" s="30"/>
      <c r="H16" s="29"/>
      <c r="I16" s="34"/>
    </row>
    <row r="17" spans="1:9" ht="26.1" customHeight="1" thickBot="1" x14ac:dyDescent="0.2">
      <c r="A17" s="35"/>
      <c r="B17" s="36" t="s">
        <v>19</v>
      </c>
      <c r="C17" s="37"/>
      <c r="D17" s="37"/>
      <c r="E17" s="38"/>
      <c r="F17" s="39"/>
      <c r="G17" s="39"/>
      <c r="H17" s="38"/>
      <c r="I17" s="40"/>
    </row>
    <row r="18" spans="1:9" ht="26.1" customHeight="1" x14ac:dyDescent="0.15">
      <c r="A18" s="41"/>
      <c r="B18" s="42"/>
      <c r="C18" s="42"/>
      <c r="D18" s="300"/>
      <c r="E18" s="300"/>
      <c r="F18" s="30"/>
      <c r="G18" s="30"/>
      <c r="H18" s="29"/>
      <c r="I18" s="34"/>
    </row>
    <row r="19" spans="1:9" ht="26.1" customHeight="1" x14ac:dyDescent="0.15">
      <c r="A19" s="43" t="s">
        <v>20</v>
      </c>
      <c r="B19" s="42"/>
      <c r="C19" s="42"/>
      <c r="D19" s="42"/>
      <c r="E19" s="301"/>
      <c r="F19" s="30"/>
      <c r="G19" s="30"/>
      <c r="H19" s="301" t="s">
        <v>21</v>
      </c>
      <c r="I19" s="44"/>
    </row>
    <row r="20" spans="1:9" ht="26.1" customHeight="1" x14ac:dyDescent="0.15">
      <c r="A20" s="26"/>
      <c r="B20" s="27"/>
      <c r="C20" s="27"/>
      <c r="D20" s="27"/>
      <c r="E20" s="27"/>
      <c r="F20" s="30"/>
      <c r="G20" s="30"/>
      <c r="H20" s="30"/>
      <c r="I20" s="45"/>
    </row>
    <row r="21" spans="1:9" ht="26.1" customHeight="1" thickBot="1" x14ac:dyDescent="0.2">
      <c r="A21" s="46"/>
      <c r="B21" s="36"/>
      <c r="C21" s="36"/>
      <c r="D21" s="36"/>
      <c r="E21" s="36"/>
      <c r="F21" s="39"/>
      <c r="G21" s="39"/>
      <c r="H21" s="39"/>
      <c r="I21" s="47"/>
    </row>
    <row r="22" spans="1:9" ht="26.1" customHeight="1" x14ac:dyDescent="0.15">
      <c r="B22" s="6"/>
      <c r="C22" s="6"/>
      <c r="D22" s="6"/>
      <c r="E22" s="49"/>
      <c r="F22" s="50"/>
      <c r="G22" s="50"/>
      <c r="H22" s="50"/>
      <c r="I22" s="50"/>
    </row>
    <row r="23" spans="1:9" ht="26.1" customHeight="1" x14ac:dyDescent="0.15">
      <c r="B23" s="6"/>
      <c r="C23" s="6"/>
      <c r="D23" s="6"/>
      <c r="E23" s="49"/>
      <c r="F23" s="50"/>
      <c r="G23" s="50"/>
      <c r="H23" s="50"/>
      <c r="I23" s="50"/>
    </row>
    <row r="24" spans="1:9" ht="26.1" customHeight="1" x14ac:dyDescent="0.15">
      <c r="B24" s="6"/>
      <c r="C24" s="6"/>
      <c r="D24" s="6"/>
      <c r="E24" s="49"/>
      <c r="F24" s="50"/>
      <c r="G24" s="50"/>
      <c r="H24" s="50"/>
      <c r="I24" s="50"/>
    </row>
    <row r="25" spans="1:9" ht="26.1" customHeight="1" x14ac:dyDescent="0.15">
      <c r="B25" s="6"/>
      <c r="C25" s="6"/>
      <c r="D25" s="6"/>
      <c r="E25" s="49"/>
      <c r="F25" s="50"/>
      <c r="G25" s="50"/>
      <c r="H25" s="50"/>
      <c r="I25" s="50"/>
    </row>
    <row r="26" spans="1:9" ht="26.1" customHeight="1" x14ac:dyDescent="0.15">
      <c r="B26" s="6"/>
      <c r="C26" s="6"/>
      <c r="D26" s="6"/>
      <c r="E26" s="49"/>
      <c r="F26" s="50"/>
      <c r="G26" s="50"/>
      <c r="H26" s="50"/>
      <c r="I26" s="50"/>
    </row>
    <row r="27" spans="1:9" ht="26.1" customHeight="1" x14ac:dyDescent="0.15">
      <c r="B27" s="6"/>
      <c r="C27" s="6"/>
      <c r="D27" s="6"/>
      <c r="E27" s="49"/>
      <c r="F27" s="50"/>
      <c r="G27" s="50"/>
      <c r="H27" s="50"/>
      <c r="I27" s="50"/>
    </row>
    <row r="28" spans="1:9" ht="26.1" customHeight="1" x14ac:dyDescent="0.15">
      <c r="B28" s="6"/>
      <c r="C28" s="6"/>
      <c r="D28" s="6"/>
      <c r="E28" s="49"/>
      <c r="F28" s="50"/>
      <c r="G28" s="50"/>
      <c r="H28" s="50"/>
      <c r="I28" s="50"/>
    </row>
    <row r="29" spans="1:9" ht="26.1" customHeight="1" x14ac:dyDescent="0.15">
      <c r="B29" s="6"/>
      <c r="C29" s="6"/>
      <c r="D29" s="6"/>
      <c r="E29" s="49"/>
      <c r="F29" s="50"/>
      <c r="G29" s="50"/>
      <c r="H29" s="50"/>
      <c r="I29" s="50"/>
    </row>
    <row r="30" spans="1:9" ht="26.1" customHeight="1" x14ac:dyDescent="0.15">
      <c r="B30" s="6"/>
      <c r="C30" s="6"/>
      <c r="D30" s="6"/>
      <c r="E30" s="49"/>
      <c r="F30" s="50"/>
      <c r="G30" s="50"/>
      <c r="H30" s="50"/>
      <c r="I30" s="50"/>
    </row>
    <row r="31" spans="1:9" ht="26.1" customHeight="1" x14ac:dyDescent="0.15">
      <c r="B31" s="6"/>
      <c r="C31" s="6"/>
      <c r="D31" s="6"/>
      <c r="E31" s="49"/>
      <c r="F31" s="50"/>
      <c r="G31" s="50"/>
      <c r="H31" s="50"/>
      <c r="I31" s="50"/>
    </row>
    <row r="32" spans="1:9" ht="26.1" customHeight="1" x14ac:dyDescent="0.15">
      <c r="B32" s="6"/>
      <c r="C32" s="6"/>
      <c r="D32" s="6"/>
      <c r="E32" s="49"/>
      <c r="F32" s="50"/>
      <c r="G32" s="50"/>
      <c r="H32" s="50"/>
      <c r="I32" s="50"/>
    </row>
    <row r="33" spans="1:9" ht="26.1" customHeight="1" x14ac:dyDescent="0.15">
      <c r="A33" s="1"/>
      <c r="B33" s="6"/>
      <c r="C33" s="6"/>
      <c r="D33" s="6"/>
      <c r="E33" s="49"/>
      <c r="F33" s="50"/>
      <c r="G33" s="50"/>
      <c r="H33" s="50"/>
      <c r="I33" s="50"/>
    </row>
    <row r="34" spans="1:9" ht="26.1" customHeight="1" x14ac:dyDescent="0.15">
      <c r="A34" s="1"/>
      <c r="B34" s="6"/>
      <c r="C34" s="6"/>
      <c r="D34" s="6"/>
      <c r="E34" s="49"/>
      <c r="F34" s="50"/>
      <c r="G34" s="50"/>
      <c r="H34" s="50"/>
      <c r="I34" s="50"/>
    </row>
    <row r="35" spans="1:9" ht="26.1" customHeight="1" x14ac:dyDescent="0.15">
      <c r="A35" s="1"/>
      <c r="B35" s="6"/>
      <c r="C35" s="6"/>
      <c r="D35" s="6"/>
      <c r="E35" s="49"/>
      <c r="F35" s="50"/>
      <c r="G35" s="50"/>
      <c r="H35" s="50"/>
      <c r="I35" s="50"/>
    </row>
    <row r="36" spans="1:9" ht="26.1" customHeight="1" x14ac:dyDescent="0.15">
      <c r="A36" s="1"/>
      <c r="B36" s="6"/>
      <c r="C36" s="6"/>
      <c r="D36" s="6"/>
      <c r="E36" s="49"/>
      <c r="F36" s="50"/>
      <c r="G36" s="50"/>
      <c r="H36" s="50"/>
      <c r="I36" s="50"/>
    </row>
    <row r="37" spans="1:9" ht="26.1" customHeight="1" x14ac:dyDescent="0.15">
      <c r="A37" s="1"/>
      <c r="B37" s="6"/>
      <c r="C37" s="6"/>
      <c r="D37" s="6"/>
      <c r="E37" s="49"/>
      <c r="F37" s="50"/>
      <c r="G37" s="50"/>
      <c r="H37" s="50"/>
      <c r="I37" s="50"/>
    </row>
    <row r="38" spans="1:9" ht="26.1" customHeight="1" x14ac:dyDescent="0.15">
      <c r="A38" s="1"/>
      <c r="B38" s="6"/>
      <c r="C38" s="6"/>
      <c r="D38" s="6"/>
      <c r="E38" s="49"/>
      <c r="F38" s="50"/>
      <c r="G38" s="50"/>
      <c r="H38" s="50"/>
      <c r="I38" s="50"/>
    </row>
    <row r="39" spans="1:9" ht="26.1" customHeight="1" x14ac:dyDescent="0.15">
      <c r="A39" s="1"/>
      <c r="B39" s="6"/>
      <c r="C39" s="6"/>
      <c r="D39" s="6"/>
      <c r="E39" s="49"/>
      <c r="F39" s="50"/>
      <c r="G39" s="50"/>
      <c r="H39" s="50"/>
      <c r="I39" s="50"/>
    </row>
    <row r="40" spans="1:9" ht="26.1" customHeight="1" x14ac:dyDescent="0.15">
      <c r="A40" s="1"/>
      <c r="B40" s="6"/>
      <c r="C40" s="6"/>
      <c r="D40" s="6"/>
      <c r="E40" s="49"/>
      <c r="F40" s="50"/>
      <c r="G40" s="50"/>
      <c r="H40" s="50"/>
      <c r="I40" s="50"/>
    </row>
    <row r="41" spans="1:9" ht="26.1" customHeight="1" x14ac:dyDescent="0.15">
      <c r="A41" s="1"/>
      <c r="B41" s="6"/>
      <c r="C41" s="6"/>
      <c r="D41" s="6"/>
      <c r="E41" s="49"/>
      <c r="F41" s="50"/>
      <c r="G41" s="50"/>
      <c r="H41" s="50"/>
      <c r="I41" s="50"/>
    </row>
    <row r="42" spans="1:9" ht="26.1" customHeight="1" x14ac:dyDescent="0.15">
      <c r="A42" s="1"/>
      <c r="B42" s="6"/>
      <c r="C42" s="6"/>
      <c r="D42" s="6"/>
      <c r="E42" s="49"/>
      <c r="F42" s="50"/>
      <c r="G42" s="50"/>
      <c r="H42" s="50"/>
      <c r="I42" s="50"/>
    </row>
    <row r="43" spans="1:9" ht="26.1" customHeight="1" x14ac:dyDescent="0.15">
      <c r="A43" s="1"/>
      <c r="B43" s="6"/>
      <c r="C43" s="6"/>
      <c r="D43" s="6"/>
      <c r="E43" s="49"/>
      <c r="F43" s="50"/>
      <c r="G43" s="50"/>
      <c r="H43" s="50"/>
      <c r="I43" s="50"/>
    </row>
    <row r="44" spans="1:9" ht="26.1" customHeight="1" x14ac:dyDescent="0.15">
      <c r="A44" s="1"/>
      <c r="B44" s="6"/>
      <c r="C44" s="6"/>
      <c r="D44" s="6"/>
      <c r="E44" s="49"/>
      <c r="F44" s="50"/>
      <c r="G44" s="50"/>
      <c r="H44" s="50"/>
      <c r="I44" s="50"/>
    </row>
    <row r="45" spans="1:9" ht="26.1" customHeight="1" x14ac:dyDescent="0.15">
      <c r="A45" s="1"/>
      <c r="B45" s="6"/>
      <c r="C45" s="6"/>
      <c r="D45" s="6"/>
      <c r="E45" s="49"/>
      <c r="F45" s="50"/>
      <c r="G45" s="50"/>
      <c r="H45" s="50"/>
      <c r="I45" s="50"/>
    </row>
    <row r="46" spans="1:9" ht="26.1" customHeight="1" x14ac:dyDescent="0.15">
      <c r="A46" s="1"/>
      <c r="B46" s="6"/>
      <c r="C46" s="6"/>
      <c r="D46" s="6"/>
      <c r="E46" s="49"/>
      <c r="F46" s="50"/>
      <c r="G46" s="50"/>
      <c r="H46" s="50"/>
      <c r="I46" s="50"/>
    </row>
    <row r="47" spans="1:9" ht="26.1" customHeight="1" x14ac:dyDescent="0.15">
      <c r="A47" s="1"/>
      <c r="B47" s="6"/>
      <c r="C47" s="6"/>
      <c r="D47" s="6"/>
      <c r="E47" s="49"/>
      <c r="F47" s="50"/>
      <c r="G47" s="50"/>
      <c r="H47" s="50"/>
      <c r="I47" s="50"/>
    </row>
    <row r="48" spans="1:9" ht="26.1" customHeight="1" x14ac:dyDescent="0.15">
      <c r="A48" s="1"/>
      <c r="B48" s="6"/>
      <c r="C48" s="6"/>
      <c r="D48" s="6"/>
      <c r="E48" s="49"/>
      <c r="F48" s="50"/>
      <c r="G48" s="50"/>
      <c r="H48" s="50"/>
      <c r="I48" s="50"/>
    </row>
    <row r="49" spans="1:9" ht="26.1" customHeight="1" x14ac:dyDescent="0.15">
      <c r="A49" s="1"/>
      <c r="B49" s="6"/>
      <c r="C49" s="6"/>
      <c r="D49" s="6"/>
      <c r="E49" s="49"/>
      <c r="F49" s="50"/>
      <c r="G49" s="50"/>
      <c r="H49" s="50"/>
      <c r="I49" s="50"/>
    </row>
    <row r="50" spans="1:9" ht="26.1" customHeight="1" x14ac:dyDescent="0.15">
      <c r="A50" s="1"/>
      <c r="B50" s="6"/>
      <c r="C50" s="6"/>
      <c r="D50" s="6"/>
      <c r="E50" s="49"/>
      <c r="F50" s="50"/>
      <c r="G50" s="50"/>
      <c r="H50" s="50"/>
      <c r="I50" s="50"/>
    </row>
    <row r="51" spans="1:9" ht="26.1" customHeight="1" x14ac:dyDescent="0.15">
      <c r="A51" s="1"/>
      <c r="B51" s="6"/>
      <c r="C51" s="6"/>
      <c r="D51" s="6"/>
      <c r="E51" s="49"/>
      <c r="F51" s="50"/>
      <c r="G51" s="50"/>
      <c r="H51" s="50"/>
      <c r="I51" s="50"/>
    </row>
    <row r="52" spans="1:9" ht="26.1" customHeight="1" x14ac:dyDescent="0.15">
      <c r="A52" s="1"/>
      <c r="B52" s="6"/>
      <c r="C52" s="6"/>
      <c r="D52" s="6"/>
      <c r="E52" s="49"/>
      <c r="F52" s="50"/>
      <c r="G52" s="50"/>
      <c r="H52" s="50"/>
      <c r="I52" s="50"/>
    </row>
    <row r="53" spans="1:9" ht="26.1" customHeight="1" x14ac:dyDescent="0.15">
      <c r="A53" s="1"/>
      <c r="B53" s="6"/>
      <c r="C53" s="6"/>
      <c r="D53" s="6"/>
      <c r="E53" s="49"/>
      <c r="F53" s="50"/>
      <c r="G53" s="50"/>
      <c r="H53" s="50"/>
      <c r="I53" s="50"/>
    </row>
    <row r="54" spans="1:9" ht="26.1" customHeight="1" x14ac:dyDescent="0.15">
      <c r="A54" s="1"/>
      <c r="B54" s="6"/>
      <c r="C54" s="6"/>
      <c r="D54" s="6"/>
      <c r="E54" s="49"/>
      <c r="F54" s="50"/>
      <c r="G54" s="50"/>
      <c r="H54" s="50"/>
      <c r="I54" s="50"/>
    </row>
    <row r="55" spans="1:9" ht="26.1" customHeight="1" x14ac:dyDescent="0.15">
      <c r="A55" s="1"/>
      <c r="B55" s="6"/>
      <c r="C55" s="6"/>
      <c r="D55" s="6"/>
      <c r="E55" s="49"/>
      <c r="F55" s="50"/>
      <c r="G55" s="50"/>
      <c r="H55" s="50"/>
      <c r="I55" s="50"/>
    </row>
    <row r="56" spans="1:9" ht="26.1" customHeight="1" x14ac:dyDescent="0.15">
      <c r="A56" s="1"/>
      <c r="B56" s="6"/>
      <c r="C56" s="6"/>
      <c r="D56" s="6"/>
      <c r="E56" s="49"/>
      <c r="F56" s="50"/>
      <c r="G56" s="50"/>
      <c r="H56" s="50"/>
      <c r="I56" s="50"/>
    </row>
    <row r="57" spans="1:9" ht="26.1" customHeight="1" x14ac:dyDescent="0.15">
      <c r="A57" s="1"/>
      <c r="B57" s="6"/>
      <c r="C57" s="6"/>
      <c r="D57" s="6"/>
      <c r="E57" s="49"/>
      <c r="F57" s="50"/>
      <c r="G57" s="50"/>
      <c r="H57" s="50"/>
      <c r="I57" s="50"/>
    </row>
    <row r="58" spans="1:9" ht="26.1" customHeight="1" x14ac:dyDescent="0.15"/>
    <row r="59" spans="1:9" ht="26.1" customHeight="1" x14ac:dyDescent="0.15"/>
    <row r="60" spans="1:9" ht="26.1" customHeight="1" x14ac:dyDescent="0.15"/>
  </sheetData>
  <mergeCells count="8">
    <mergeCell ref="K11:L11"/>
    <mergeCell ref="C9:D9"/>
    <mergeCell ref="A12:G12"/>
    <mergeCell ref="A1:I1"/>
    <mergeCell ref="A6:F6"/>
    <mergeCell ref="C7:D7"/>
    <mergeCell ref="C11:D11"/>
    <mergeCell ref="C8:D8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83"/>
  <sheetViews>
    <sheetView zoomScale="90" zoomScaleNormal="90" workbookViewId="0">
      <selection activeCell="D47" sqref="D47"/>
    </sheetView>
  </sheetViews>
  <sheetFormatPr defaultColWidth="9" defaultRowHeight="26.1" customHeight="1" x14ac:dyDescent="0.15"/>
  <cols>
    <col min="1" max="1" width="8" style="48" customWidth="1"/>
    <col min="2" max="2" width="16.125" style="7" customWidth="1"/>
    <col min="3" max="3" width="41.125" style="7" customWidth="1"/>
    <col min="4" max="4" width="42" style="7" customWidth="1"/>
    <col min="5" max="5" width="7.375" style="1" customWidth="1"/>
    <col min="6" max="6" width="8.625" style="1" customWidth="1"/>
    <col min="7" max="9" width="7.375" style="1" customWidth="1"/>
    <col min="10" max="10" width="8.875" style="1" customWidth="1"/>
    <col min="11" max="11" width="10.625" style="1" customWidth="1"/>
    <col min="12" max="12" width="18.625" style="1" customWidth="1"/>
    <col min="13" max="16384" width="9" style="1"/>
  </cols>
  <sheetData>
    <row r="1" spans="1:11" ht="39.950000000000003" customHeight="1" x14ac:dyDescent="0.15">
      <c r="A1" s="169" t="s">
        <v>239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26.1" customHeight="1" x14ac:dyDescent="0.15">
      <c r="A2" s="2" t="s">
        <v>240</v>
      </c>
      <c r="B2" s="2"/>
      <c r="C2" s="2"/>
      <c r="D2" s="2"/>
      <c r="E2" s="2" t="s">
        <v>206</v>
      </c>
      <c r="F2" s="2"/>
      <c r="G2" s="5"/>
      <c r="H2" s="140"/>
      <c r="I2" s="141"/>
      <c r="J2" s="141"/>
      <c r="K2" s="141"/>
    </row>
    <row r="3" spans="1:11" ht="26.1" customHeight="1" x14ac:dyDescent="0.15">
      <c r="A3" s="6" t="s">
        <v>241</v>
      </c>
      <c r="B3" s="6"/>
      <c r="C3" s="6"/>
      <c r="D3" s="6"/>
      <c r="E3" s="6" t="s">
        <v>242</v>
      </c>
      <c r="F3" s="6"/>
      <c r="G3" s="9"/>
      <c r="H3" s="9"/>
    </row>
    <row r="4" spans="1:11" ht="26.1" customHeight="1" x14ac:dyDescent="0.15">
      <c r="A4" s="10" t="s">
        <v>243</v>
      </c>
      <c r="B4" s="10"/>
      <c r="C4" s="3"/>
      <c r="D4" s="3"/>
      <c r="E4" s="11"/>
      <c r="F4" s="12"/>
      <c r="G4" s="12"/>
      <c r="H4" s="11"/>
      <c r="I4" s="141"/>
      <c r="J4" s="141"/>
      <c r="K4" s="141"/>
    </row>
    <row r="5" spans="1:11" ht="26.1" customHeight="1" x14ac:dyDescent="0.15">
      <c r="A5" s="13"/>
      <c r="B5" s="13"/>
      <c r="C5" s="14"/>
      <c r="D5" s="14"/>
      <c r="E5" s="15"/>
      <c r="F5" s="16"/>
      <c r="G5" s="16"/>
      <c r="H5" s="15"/>
      <c r="I5" s="15"/>
      <c r="J5" s="17"/>
      <c r="K5" s="15"/>
    </row>
    <row r="6" spans="1:11" ht="26.1" customHeight="1" thickBot="1" x14ac:dyDescent="0.2">
      <c r="A6" s="170"/>
      <c r="B6" s="170"/>
      <c r="C6" s="170"/>
      <c r="D6" s="170"/>
      <c r="E6" s="170"/>
      <c r="F6" s="170"/>
      <c r="G6" s="49"/>
      <c r="H6" s="49"/>
      <c r="I6" s="18"/>
      <c r="J6" s="19"/>
    </row>
    <row r="7" spans="1:11" ht="26.1" customHeight="1" x14ac:dyDescent="0.15">
      <c r="A7" s="94" t="s">
        <v>5</v>
      </c>
      <c r="B7" s="95" t="s">
        <v>22</v>
      </c>
      <c r="C7" s="171" t="s">
        <v>7</v>
      </c>
      <c r="D7" s="172"/>
      <c r="E7" s="96" t="s">
        <v>8</v>
      </c>
      <c r="F7" s="97" t="s">
        <v>9</v>
      </c>
      <c r="G7" s="97" t="s">
        <v>23</v>
      </c>
      <c r="H7" s="97" t="s">
        <v>24</v>
      </c>
      <c r="I7" s="97" t="s">
        <v>25</v>
      </c>
      <c r="J7" s="98" t="s">
        <v>26</v>
      </c>
      <c r="K7" s="99" t="s">
        <v>27</v>
      </c>
    </row>
    <row r="8" spans="1:11" ht="26.1" customHeight="1" x14ac:dyDescent="0.15">
      <c r="A8" s="255" t="s">
        <v>244</v>
      </c>
      <c r="B8" s="256"/>
      <c r="C8" s="256"/>
      <c r="D8" s="256"/>
      <c r="E8" s="256"/>
      <c r="F8" s="256"/>
      <c r="G8" s="256"/>
      <c r="H8" s="256"/>
      <c r="I8" s="256"/>
      <c r="J8" s="256"/>
      <c r="K8" s="257"/>
    </row>
    <row r="9" spans="1:11" ht="26.1" customHeight="1" x14ac:dyDescent="0.15">
      <c r="A9" s="180">
        <v>1</v>
      </c>
      <c r="B9" s="182" t="s">
        <v>245</v>
      </c>
      <c r="C9" s="167" t="s">
        <v>246</v>
      </c>
      <c r="D9" s="168"/>
      <c r="E9" s="73">
        <v>1000</v>
      </c>
      <c r="F9" s="91" t="s">
        <v>247</v>
      </c>
      <c r="G9" s="75">
        <v>1</v>
      </c>
      <c r="H9" s="75">
        <v>2</v>
      </c>
      <c r="I9" s="75">
        <v>1</v>
      </c>
      <c r="J9" s="75">
        <f>E9*G9*H9*I9</f>
        <v>2000</v>
      </c>
      <c r="K9" s="184">
        <f>SUM(J9:J10)</f>
        <v>4000</v>
      </c>
    </row>
    <row r="10" spans="1:11" ht="26.1" customHeight="1" thickBot="1" x14ac:dyDescent="0.2">
      <c r="A10" s="181"/>
      <c r="B10" s="183"/>
      <c r="C10" s="186" t="s">
        <v>248</v>
      </c>
      <c r="D10" s="187"/>
      <c r="E10" s="60">
        <v>1000</v>
      </c>
      <c r="F10" s="61" t="s">
        <v>249</v>
      </c>
      <c r="G10" s="62">
        <v>1</v>
      </c>
      <c r="H10" s="62">
        <v>2</v>
      </c>
      <c r="I10" s="62">
        <v>1</v>
      </c>
      <c r="J10" s="62">
        <f>E10*G10*H10*I10</f>
        <v>2000</v>
      </c>
      <c r="K10" s="185"/>
    </row>
    <row r="11" spans="1:11" ht="26.1" customHeight="1" x14ac:dyDescent="0.15">
      <c r="A11" s="250" t="s">
        <v>250</v>
      </c>
      <c r="B11" s="251"/>
      <c r="C11" s="251"/>
      <c r="D11" s="251"/>
      <c r="E11" s="251"/>
      <c r="F11" s="251"/>
      <c r="G11" s="251"/>
      <c r="H11" s="251"/>
      <c r="I11" s="251"/>
      <c r="J11" s="251"/>
      <c r="K11" s="252"/>
    </row>
    <row r="12" spans="1:11" s="15" customFormat="1" ht="26.1" customHeight="1" x14ac:dyDescent="0.15">
      <c r="A12" s="160">
        <v>1</v>
      </c>
      <c r="B12" s="157" t="s">
        <v>251</v>
      </c>
      <c r="C12" s="204" t="s">
        <v>252</v>
      </c>
      <c r="D12" s="205"/>
      <c r="E12" s="57"/>
      <c r="F12" s="58"/>
      <c r="G12" s="59"/>
      <c r="H12" s="59"/>
      <c r="I12" s="59"/>
      <c r="J12" s="59">
        <f>E12*G12*H12*I12</f>
        <v>0</v>
      </c>
      <c r="K12" s="232">
        <f>SUM(J12:J14)</f>
        <v>1800</v>
      </c>
    </row>
    <row r="13" spans="1:11" s="15" customFormat="1" ht="26.1" customHeight="1" x14ac:dyDescent="0.15">
      <c r="A13" s="159">
        <v>2</v>
      </c>
      <c r="B13" s="157" t="s">
        <v>253</v>
      </c>
      <c r="C13" s="262" t="s">
        <v>254</v>
      </c>
      <c r="D13" s="263"/>
      <c r="E13" s="63">
        <v>600</v>
      </c>
      <c r="F13" s="64" t="s">
        <v>31</v>
      </c>
      <c r="G13" s="87">
        <v>1</v>
      </c>
      <c r="H13" s="87">
        <v>1</v>
      </c>
      <c r="I13" s="87">
        <v>1</v>
      </c>
      <c r="J13" s="59">
        <f>E13*G13*H13*I13</f>
        <v>600</v>
      </c>
      <c r="K13" s="211"/>
    </row>
    <row r="14" spans="1:11" s="15" customFormat="1" ht="26.1" customHeight="1" thickBot="1" x14ac:dyDescent="0.2">
      <c r="A14" s="142">
        <v>3</v>
      </c>
      <c r="B14" s="79" t="s">
        <v>255</v>
      </c>
      <c r="C14" s="163" t="s">
        <v>256</v>
      </c>
      <c r="D14" s="164"/>
      <c r="E14" s="60">
        <v>600</v>
      </c>
      <c r="F14" s="61" t="s">
        <v>257</v>
      </c>
      <c r="G14" s="62">
        <v>1</v>
      </c>
      <c r="H14" s="62">
        <v>1</v>
      </c>
      <c r="I14" s="62">
        <v>2</v>
      </c>
      <c r="J14" s="62">
        <f>E14*G14*H14*I14</f>
        <v>1200</v>
      </c>
      <c r="K14" s="185"/>
    </row>
    <row r="15" spans="1:11" ht="26.1" customHeight="1" x14ac:dyDescent="0.15">
      <c r="A15" s="250" t="s">
        <v>258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52"/>
    </row>
    <row r="16" spans="1:11" s="15" customFormat="1" ht="26.1" customHeight="1" x14ac:dyDescent="0.15">
      <c r="A16" s="264">
        <v>1</v>
      </c>
      <c r="B16" s="265" t="s">
        <v>259</v>
      </c>
      <c r="C16" s="204" t="s">
        <v>260</v>
      </c>
      <c r="D16" s="205"/>
      <c r="E16" s="57">
        <v>300</v>
      </c>
      <c r="F16" s="109" t="s">
        <v>261</v>
      </c>
      <c r="G16" s="66">
        <v>1</v>
      </c>
      <c r="H16" s="66">
        <v>1</v>
      </c>
      <c r="I16" s="66">
        <v>4</v>
      </c>
      <c r="J16" s="59">
        <f>E16*G16*H16*I16</f>
        <v>1200</v>
      </c>
      <c r="K16" s="266">
        <f>SUM(J16:J19)</f>
        <v>3600</v>
      </c>
    </row>
    <row r="17" spans="1:11" s="15" customFormat="1" ht="26.1" customHeight="1" x14ac:dyDescent="0.15">
      <c r="A17" s="198"/>
      <c r="B17" s="182"/>
      <c r="C17" s="173" t="s">
        <v>262</v>
      </c>
      <c r="D17" s="174"/>
      <c r="E17" s="57">
        <v>300</v>
      </c>
      <c r="F17" s="109" t="s">
        <v>261</v>
      </c>
      <c r="G17" s="66">
        <v>1</v>
      </c>
      <c r="H17" s="66">
        <v>1</v>
      </c>
      <c r="I17" s="66">
        <v>4</v>
      </c>
      <c r="J17" s="59">
        <f>E17*G17*H17*I17</f>
        <v>1200</v>
      </c>
      <c r="K17" s="201"/>
    </row>
    <row r="18" spans="1:11" ht="26.1" customHeight="1" x14ac:dyDescent="0.15">
      <c r="A18" s="206">
        <v>2</v>
      </c>
      <c r="B18" s="208" t="s">
        <v>263</v>
      </c>
      <c r="C18" s="173" t="s">
        <v>264</v>
      </c>
      <c r="D18" s="174"/>
      <c r="E18" s="57">
        <v>600</v>
      </c>
      <c r="F18" s="58" t="s">
        <v>265</v>
      </c>
      <c r="G18" s="59">
        <v>1</v>
      </c>
      <c r="H18" s="59">
        <v>1</v>
      </c>
      <c r="I18" s="59">
        <v>1</v>
      </c>
      <c r="J18" s="66">
        <f>E18*G18*H18*I18</f>
        <v>600</v>
      </c>
      <c r="K18" s="201"/>
    </row>
    <row r="19" spans="1:11" ht="26.1" customHeight="1" thickBot="1" x14ac:dyDescent="0.2">
      <c r="A19" s="267"/>
      <c r="B19" s="258"/>
      <c r="C19" s="268" t="s">
        <v>266</v>
      </c>
      <c r="D19" s="269"/>
      <c r="E19" s="60">
        <v>600</v>
      </c>
      <c r="F19" s="61" t="s">
        <v>265</v>
      </c>
      <c r="G19" s="62">
        <v>1</v>
      </c>
      <c r="H19" s="62">
        <v>1</v>
      </c>
      <c r="I19" s="62">
        <v>1</v>
      </c>
      <c r="J19" s="270">
        <f>E19*G19*H19*I19</f>
        <v>600</v>
      </c>
      <c r="K19" s="271"/>
    </row>
    <row r="20" spans="1:11" ht="26.1" customHeight="1" x14ac:dyDescent="0.15">
      <c r="A20" s="255" t="s">
        <v>267</v>
      </c>
      <c r="B20" s="256"/>
      <c r="C20" s="256"/>
      <c r="D20" s="256"/>
      <c r="E20" s="256"/>
      <c r="F20" s="256"/>
      <c r="G20" s="256"/>
      <c r="H20" s="256"/>
      <c r="I20" s="256"/>
      <c r="J20" s="256"/>
      <c r="K20" s="257"/>
    </row>
    <row r="21" spans="1:11" ht="26.1" customHeight="1" x14ac:dyDescent="0.15">
      <c r="A21" s="272">
        <v>1</v>
      </c>
      <c r="B21" s="273" t="s">
        <v>268</v>
      </c>
      <c r="C21" s="274" t="s">
        <v>269</v>
      </c>
      <c r="D21" s="275"/>
      <c r="E21" s="59">
        <v>920</v>
      </c>
      <c r="F21" s="70" t="s">
        <v>270</v>
      </c>
      <c r="G21" s="59">
        <v>1</v>
      </c>
      <c r="H21" s="59">
        <v>1</v>
      </c>
      <c r="I21" s="59">
        <v>1</v>
      </c>
      <c r="J21" s="59">
        <f t="shared" ref="J21:J23" si="0">E21*G21*H21*I21</f>
        <v>920</v>
      </c>
      <c r="K21" s="232">
        <f>SUM(J21:J23)</f>
        <v>1640</v>
      </c>
    </row>
    <row r="22" spans="1:11" ht="26.1" customHeight="1" x14ac:dyDescent="0.15">
      <c r="A22" s="272">
        <v>2</v>
      </c>
      <c r="B22" s="67" t="s">
        <v>271</v>
      </c>
      <c r="C22" s="226" t="s">
        <v>272</v>
      </c>
      <c r="D22" s="227"/>
      <c r="E22" s="57">
        <v>80</v>
      </c>
      <c r="F22" s="70" t="s">
        <v>273</v>
      </c>
      <c r="G22" s="59">
        <v>1</v>
      </c>
      <c r="H22" s="59">
        <v>1</v>
      </c>
      <c r="I22" s="59">
        <v>6</v>
      </c>
      <c r="J22" s="71">
        <f t="shared" ref="J22" si="1">E22*H22*I22</f>
        <v>480</v>
      </c>
      <c r="K22" s="211"/>
    </row>
    <row r="23" spans="1:11" ht="26.1" customHeight="1" thickBot="1" x14ac:dyDescent="0.2">
      <c r="A23" s="161">
        <v>3</v>
      </c>
      <c r="B23" s="165" t="s">
        <v>274</v>
      </c>
      <c r="C23" s="276" t="s">
        <v>275</v>
      </c>
      <c r="D23" s="277"/>
      <c r="E23" s="143">
        <v>120</v>
      </c>
      <c r="F23" s="278" t="s">
        <v>276</v>
      </c>
      <c r="G23" s="101">
        <v>1</v>
      </c>
      <c r="H23" s="101">
        <v>1</v>
      </c>
      <c r="I23" s="101">
        <v>2</v>
      </c>
      <c r="J23" s="62">
        <f t="shared" si="0"/>
        <v>240</v>
      </c>
      <c r="K23" s="185"/>
    </row>
    <row r="24" spans="1:11" ht="26.1" customHeight="1" x14ac:dyDescent="0.15">
      <c r="A24" s="250" t="s">
        <v>277</v>
      </c>
      <c r="B24" s="251"/>
      <c r="C24" s="251"/>
      <c r="D24" s="251"/>
      <c r="E24" s="251"/>
      <c r="F24" s="251"/>
      <c r="G24" s="251"/>
      <c r="H24" s="251"/>
      <c r="I24" s="251"/>
      <c r="J24" s="251"/>
      <c r="K24" s="252"/>
    </row>
    <row r="25" spans="1:11" ht="26.1" customHeight="1" x14ac:dyDescent="0.15">
      <c r="A25" s="92">
        <v>1</v>
      </c>
      <c r="B25" s="67" t="s">
        <v>278</v>
      </c>
      <c r="C25" s="204" t="s">
        <v>279</v>
      </c>
      <c r="D25" s="205"/>
      <c r="E25" s="57">
        <v>500</v>
      </c>
      <c r="F25" s="58" t="s">
        <v>280</v>
      </c>
      <c r="G25" s="59">
        <v>1</v>
      </c>
      <c r="H25" s="59">
        <v>1</v>
      </c>
      <c r="I25" s="59">
        <v>1</v>
      </c>
      <c r="J25" s="59">
        <f t="shared" ref="J25:J29" si="2">E25*G25*H25*I25</f>
        <v>500</v>
      </c>
      <c r="K25" s="232">
        <f>SUM(J25:J29)</f>
        <v>4300</v>
      </c>
    </row>
    <row r="26" spans="1:11" ht="26.1" customHeight="1" x14ac:dyDescent="0.15">
      <c r="A26" s="20">
        <v>2</v>
      </c>
      <c r="B26" s="158" t="s">
        <v>281</v>
      </c>
      <c r="C26" s="191" t="s">
        <v>282</v>
      </c>
      <c r="D26" s="192"/>
      <c r="E26" s="73">
        <v>600</v>
      </c>
      <c r="F26" s="91" t="s">
        <v>276</v>
      </c>
      <c r="G26" s="75">
        <v>1</v>
      </c>
      <c r="H26" s="75">
        <v>1</v>
      </c>
      <c r="I26" s="75">
        <v>2</v>
      </c>
      <c r="J26" s="59">
        <f t="shared" si="2"/>
        <v>1200</v>
      </c>
      <c r="K26" s="211"/>
    </row>
    <row r="27" spans="1:11" ht="26.1" customHeight="1" x14ac:dyDescent="0.15">
      <c r="A27" s="20">
        <v>3</v>
      </c>
      <c r="B27" s="158" t="s">
        <v>283</v>
      </c>
      <c r="C27" s="191" t="s">
        <v>284</v>
      </c>
      <c r="D27" s="192"/>
      <c r="E27" s="73">
        <v>100</v>
      </c>
      <c r="F27" s="91" t="s">
        <v>276</v>
      </c>
      <c r="G27" s="75">
        <v>1</v>
      </c>
      <c r="H27" s="75">
        <v>1</v>
      </c>
      <c r="I27" s="75">
        <v>2</v>
      </c>
      <c r="J27" s="59">
        <f t="shared" si="2"/>
        <v>200</v>
      </c>
      <c r="K27" s="211"/>
    </row>
    <row r="28" spans="1:11" ht="26.1" customHeight="1" x14ac:dyDescent="0.15">
      <c r="A28" s="20">
        <v>4</v>
      </c>
      <c r="B28" s="158" t="s">
        <v>285</v>
      </c>
      <c r="C28" s="191" t="s">
        <v>286</v>
      </c>
      <c r="D28" s="192"/>
      <c r="E28" s="73">
        <v>80</v>
      </c>
      <c r="F28" s="91" t="s">
        <v>287</v>
      </c>
      <c r="G28" s="75">
        <v>1</v>
      </c>
      <c r="H28" s="75">
        <v>1</v>
      </c>
      <c r="I28" s="75">
        <v>15</v>
      </c>
      <c r="J28" s="59">
        <f t="shared" si="2"/>
        <v>1200</v>
      </c>
      <c r="K28" s="211"/>
    </row>
    <row r="29" spans="1:11" ht="26.1" customHeight="1" thickBot="1" x14ac:dyDescent="0.2">
      <c r="A29" s="161">
        <v>5</v>
      </c>
      <c r="B29" s="79" t="s">
        <v>288</v>
      </c>
      <c r="C29" s="279" t="s">
        <v>289</v>
      </c>
      <c r="D29" s="280"/>
      <c r="E29" s="62">
        <v>80</v>
      </c>
      <c r="F29" s="80" t="s">
        <v>290</v>
      </c>
      <c r="G29" s="62">
        <v>1</v>
      </c>
      <c r="H29" s="62">
        <v>1</v>
      </c>
      <c r="I29" s="62">
        <v>15</v>
      </c>
      <c r="J29" s="62">
        <f t="shared" si="2"/>
        <v>1200</v>
      </c>
      <c r="K29" s="185"/>
    </row>
    <row r="30" spans="1:11" s="69" customFormat="1" ht="26.1" customHeight="1" x14ac:dyDescent="0.15">
      <c r="A30" s="250" t="s">
        <v>291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11" s="69" customFormat="1" ht="32.25" customHeight="1" x14ac:dyDescent="0.15">
      <c r="A31" s="160">
        <v>1</v>
      </c>
      <c r="B31" s="67" t="s">
        <v>292</v>
      </c>
      <c r="C31" s="215" t="s">
        <v>293</v>
      </c>
      <c r="D31" s="216"/>
      <c r="E31" s="57">
        <v>700</v>
      </c>
      <c r="F31" s="70" t="s">
        <v>294</v>
      </c>
      <c r="G31" s="59">
        <v>1</v>
      </c>
      <c r="H31" s="281">
        <v>1.5</v>
      </c>
      <c r="I31" s="59">
        <v>1</v>
      </c>
      <c r="J31" s="71">
        <f t="shared" ref="J31:J33" si="3">E31*H31*I31</f>
        <v>1050</v>
      </c>
      <c r="K31" s="211">
        <f>SUM(J31:J34)</f>
        <v>3290</v>
      </c>
    </row>
    <row r="32" spans="1:11" s="69" customFormat="1" ht="26.1" customHeight="1" x14ac:dyDescent="0.15">
      <c r="A32" s="160">
        <v>2</v>
      </c>
      <c r="B32" s="67" t="s">
        <v>295</v>
      </c>
      <c r="C32" s="215" t="s">
        <v>296</v>
      </c>
      <c r="D32" s="216"/>
      <c r="E32" s="57">
        <v>820</v>
      </c>
      <c r="F32" s="70" t="s">
        <v>297</v>
      </c>
      <c r="G32" s="59">
        <v>1</v>
      </c>
      <c r="H32" s="59">
        <v>1</v>
      </c>
      <c r="I32" s="59">
        <v>2</v>
      </c>
      <c r="J32" s="71">
        <f t="shared" si="3"/>
        <v>1640</v>
      </c>
      <c r="K32" s="211"/>
    </row>
    <row r="33" spans="1:14" s="69" customFormat="1" ht="26.1" customHeight="1" x14ac:dyDescent="0.15">
      <c r="A33" s="160">
        <v>3</v>
      </c>
      <c r="B33" s="67" t="s">
        <v>298</v>
      </c>
      <c r="C33" s="226" t="s">
        <v>299</v>
      </c>
      <c r="D33" s="227"/>
      <c r="E33" s="57">
        <v>300</v>
      </c>
      <c r="F33" s="70" t="s">
        <v>297</v>
      </c>
      <c r="G33" s="59">
        <v>1</v>
      </c>
      <c r="H33" s="59">
        <v>1</v>
      </c>
      <c r="I33" s="59">
        <v>2</v>
      </c>
      <c r="J33" s="71">
        <f t="shared" si="3"/>
        <v>600</v>
      </c>
      <c r="K33" s="211"/>
    </row>
    <row r="34" spans="1:14" s="69" customFormat="1" ht="26.1" customHeight="1" thickBot="1" x14ac:dyDescent="0.2">
      <c r="A34" s="68">
        <v>4</v>
      </c>
      <c r="B34" s="162" t="s">
        <v>219</v>
      </c>
      <c r="C34" s="253" t="s">
        <v>220</v>
      </c>
      <c r="D34" s="254"/>
      <c r="E34" s="143"/>
      <c r="F34" s="144"/>
      <c r="G34" s="101"/>
      <c r="H34" s="101"/>
      <c r="I34" s="101"/>
      <c r="J34" s="81"/>
      <c r="K34" s="185"/>
    </row>
    <row r="35" spans="1:14" ht="26.1" customHeight="1" x14ac:dyDescent="0.15">
      <c r="A35" s="223" t="s">
        <v>87</v>
      </c>
      <c r="B35" s="224"/>
      <c r="C35" s="224"/>
      <c r="D35" s="224"/>
      <c r="E35" s="224"/>
      <c r="F35" s="224"/>
      <c r="G35" s="224"/>
      <c r="H35" s="224"/>
      <c r="I35" s="224"/>
      <c r="J35" s="225"/>
      <c r="K35" s="82">
        <f>SUM(K9:K34)</f>
        <v>18630</v>
      </c>
      <c r="L35" s="83"/>
      <c r="N35" s="83"/>
    </row>
    <row r="36" spans="1:14" ht="26.1" customHeight="1" x14ac:dyDescent="0.15">
      <c r="A36" s="223" t="s">
        <v>300</v>
      </c>
      <c r="B36" s="224"/>
      <c r="C36" s="224"/>
      <c r="D36" s="224"/>
      <c r="E36" s="224"/>
      <c r="F36" s="224"/>
      <c r="G36" s="224"/>
      <c r="H36" s="224"/>
      <c r="I36" s="224"/>
      <c r="J36" s="225"/>
      <c r="K36" s="82">
        <f>K35*10%</f>
        <v>1863</v>
      </c>
    </row>
    <row r="37" spans="1:14" ht="26.1" customHeight="1" thickBot="1" x14ac:dyDescent="0.2">
      <c r="A37" s="288" t="s">
        <v>89</v>
      </c>
      <c r="B37" s="289"/>
      <c r="C37" s="289"/>
      <c r="D37" s="289"/>
      <c r="E37" s="289"/>
      <c r="F37" s="289"/>
      <c r="G37" s="289"/>
      <c r="H37" s="289"/>
      <c r="I37" s="289"/>
      <c r="J37" s="290"/>
      <c r="K37" s="291">
        <f>(K35+K36)*3%</f>
        <v>614.79</v>
      </c>
    </row>
    <row r="38" spans="1:14" ht="26.1" customHeight="1" thickTop="1" thickBot="1" x14ac:dyDescent="0.2">
      <c r="A38" s="292" t="s">
        <v>13</v>
      </c>
      <c r="B38" s="293"/>
      <c r="C38" s="293"/>
      <c r="D38" s="293"/>
      <c r="E38" s="293"/>
      <c r="F38" s="293"/>
      <c r="G38" s="293"/>
      <c r="H38" s="293"/>
      <c r="I38" s="293"/>
      <c r="J38" s="294"/>
      <c r="K38" s="295">
        <f>SUM(K35:K37)</f>
        <v>21107.79</v>
      </c>
    </row>
    <row r="39" spans="1:14" ht="26.1" customHeight="1" x14ac:dyDescent="0.15">
      <c r="A39" s="26" t="s">
        <v>14</v>
      </c>
      <c r="B39" s="27" t="s">
        <v>15</v>
      </c>
      <c r="C39" s="28"/>
      <c r="D39" s="28"/>
      <c r="E39" s="29"/>
      <c r="F39" s="30"/>
      <c r="G39" s="30"/>
      <c r="H39" s="30"/>
      <c r="I39" s="30"/>
      <c r="J39" s="31"/>
      <c r="K39" s="33"/>
    </row>
    <row r="40" spans="1:14" ht="26.1" customHeight="1" x14ac:dyDescent="0.15">
      <c r="A40" s="32"/>
      <c r="B40" s="27" t="s">
        <v>90</v>
      </c>
      <c r="C40" s="28"/>
      <c r="D40" s="28"/>
      <c r="E40" s="29"/>
      <c r="F40" s="30"/>
      <c r="G40" s="30"/>
      <c r="H40" s="30"/>
      <c r="I40" s="30"/>
      <c r="J40" s="31"/>
      <c r="K40" s="33"/>
    </row>
    <row r="41" spans="1:14" ht="26.1" customHeight="1" x14ac:dyDescent="0.15">
      <c r="A41" s="32"/>
      <c r="B41" s="27" t="s">
        <v>91</v>
      </c>
      <c r="C41" s="28"/>
      <c r="D41" s="28"/>
      <c r="E41" s="29"/>
      <c r="F41" s="30"/>
      <c r="G41" s="30"/>
      <c r="H41" s="30"/>
      <c r="I41" s="30"/>
      <c r="J41" s="29"/>
      <c r="K41" s="34"/>
    </row>
    <row r="42" spans="1:14" ht="26.1" customHeight="1" x14ac:dyDescent="0.15">
      <c r="A42" s="32"/>
      <c r="B42" s="27" t="s">
        <v>18</v>
      </c>
      <c r="C42" s="28"/>
      <c r="D42" s="28"/>
      <c r="E42" s="29"/>
      <c r="F42" s="30"/>
      <c r="G42" s="30"/>
      <c r="H42" s="30"/>
      <c r="I42" s="30"/>
      <c r="J42" s="29"/>
      <c r="K42" s="34"/>
    </row>
    <row r="43" spans="1:14" ht="26.1" customHeight="1" thickBot="1" x14ac:dyDescent="0.2">
      <c r="A43" s="35"/>
      <c r="B43" s="36" t="s">
        <v>92</v>
      </c>
      <c r="C43" s="37"/>
      <c r="D43" s="37"/>
      <c r="E43" s="38"/>
      <c r="F43" s="39"/>
      <c r="G43" s="39"/>
      <c r="H43" s="39"/>
      <c r="I43" s="39"/>
      <c r="J43" s="38"/>
      <c r="K43" s="40"/>
    </row>
    <row r="44" spans="1:14" ht="26.1" customHeight="1" x14ac:dyDescent="0.15">
      <c r="A44" s="41"/>
      <c r="B44" s="42"/>
      <c r="C44" s="42"/>
      <c r="D44" s="300"/>
      <c r="E44" s="300"/>
      <c r="F44" s="30"/>
      <c r="G44" s="30"/>
      <c r="H44" s="30"/>
      <c r="I44" s="30"/>
      <c r="J44" s="29"/>
      <c r="K44" s="34"/>
    </row>
    <row r="45" spans="1:14" ht="26.1" customHeight="1" x14ac:dyDescent="0.15">
      <c r="A45" s="43" t="s">
        <v>20</v>
      </c>
      <c r="B45" s="42"/>
      <c r="C45" s="42"/>
      <c r="D45" s="42"/>
      <c r="E45" s="301" t="s">
        <v>21</v>
      </c>
      <c r="F45" s="30"/>
      <c r="G45" s="30"/>
      <c r="H45" s="30"/>
      <c r="I45" s="30"/>
      <c r="J45" s="42"/>
      <c r="K45" s="44"/>
    </row>
    <row r="46" spans="1:14" ht="26.1" customHeight="1" x14ac:dyDescent="0.15">
      <c r="A46" s="26"/>
      <c r="B46" s="27"/>
      <c r="C46" s="27"/>
      <c r="D46" s="27"/>
      <c r="E46" s="27"/>
      <c r="F46" s="30"/>
      <c r="G46" s="30"/>
      <c r="H46" s="30"/>
      <c r="I46" s="30"/>
      <c r="J46" s="30"/>
      <c r="K46" s="45"/>
    </row>
    <row r="47" spans="1:14" ht="26.1" customHeight="1" thickBot="1" x14ac:dyDescent="0.2">
      <c r="A47" s="46"/>
      <c r="B47" s="36"/>
      <c r="C47" s="36"/>
      <c r="D47" s="36"/>
      <c r="E47" s="36"/>
      <c r="F47" s="39"/>
      <c r="G47" s="39"/>
      <c r="H47" s="39"/>
      <c r="I47" s="39"/>
      <c r="J47" s="39"/>
      <c r="K47" s="47"/>
    </row>
    <row r="48" spans="1:14" ht="26.1" customHeight="1" x14ac:dyDescent="0.15">
      <c r="B48" s="6"/>
      <c r="C48" s="6"/>
      <c r="D48" s="6"/>
      <c r="E48" s="49"/>
      <c r="F48" s="50"/>
      <c r="G48" s="50"/>
      <c r="H48" s="50"/>
      <c r="I48" s="50"/>
      <c r="J48" s="50"/>
      <c r="K48" s="50"/>
    </row>
    <row r="49" spans="1:11" ht="26.1" customHeight="1" x14ac:dyDescent="0.15">
      <c r="B49" s="6"/>
      <c r="C49" s="6"/>
      <c r="D49" s="6"/>
      <c r="E49" s="49"/>
      <c r="F49" s="50"/>
      <c r="G49" s="50"/>
      <c r="H49" s="50"/>
      <c r="I49" s="50"/>
      <c r="J49" s="50"/>
      <c r="K49" s="50"/>
    </row>
    <row r="50" spans="1:11" ht="26.1" customHeight="1" x14ac:dyDescent="0.15">
      <c r="B50" s="6"/>
      <c r="C50" s="6"/>
      <c r="D50" s="6"/>
      <c r="E50" s="49"/>
      <c r="F50" s="50"/>
      <c r="G50" s="50"/>
      <c r="H50" s="50"/>
      <c r="I50" s="50"/>
      <c r="J50" s="50"/>
      <c r="K50" s="50"/>
    </row>
    <row r="51" spans="1:11" ht="26.1" customHeight="1" x14ac:dyDescent="0.15">
      <c r="B51" s="6"/>
      <c r="C51" s="6"/>
      <c r="D51" s="6"/>
      <c r="E51" s="49"/>
      <c r="F51" s="50"/>
      <c r="G51" s="50"/>
      <c r="H51" s="50"/>
      <c r="I51" s="50"/>
      <c r="J51" s="50"/>
      <c r="K51" s="50"/>
    </row>
    <row r="52" spans="1:11" ht="26.1" customHeight="1" x14ac:dyDescent="0.15">
      <c r="B52" s="6"/>
      <c r="C52" s="6"/>
      <c r="D52" s="6"/>
      <c r="E52" s="49"/>
      <c r="F52" s="50"/>
      <c r="G52" s="50"/>
      <c r="H52" s="50"/>
      <c r="I52" s="50"/>
      <c r="J52" s="50"/>
      <c r="K52" s="50"/>
    </row>
    <row r="53" spans="1:11" ht="26.1" customHeight="1" x14ac:dyDescent="0.15">
      <c r="B53" s="6"/>
      <c r="C53" s="6"/>
      <c r="D53" s="6"/>
      <c r="E53" s="49"/>
      <c r="F53" s="50"/>
      <c r="G53" s="50"/>
      <c r="H53" s="50"/>
      <c r="I53" s="50"/>
      <c r="J53" s="50"/>
      <c r="K53" s="50"/>
    </row>
    <row r="54" spans="1:11" ht="26.1" customHeight="1" x14ac:dyDescent="0.15">
      <c r="B54" s="6"/>
      <c r="C54" s="6"/>
      <c r="D54" s="6"/>
      <c r="E54" s="49"/>
      <c r="F54" s="50"/>
      <c r="G54" s="50"/>
      <c r="H54" s="50"/>
      <c r="I54" s="50"/>
      <c r="J54" s="50"/>
      <c r="K54" s="50"/>
    </row>
    <row r="55" spans="1:11" ht="26.1" customHeight="1" x14ac:dyDescent="0.15">
      <c r="B55" s="6"/>
      <c r="C55" s="6"/>
      <c r="D55" s="6"/>
      <c r="E55" s="49"/>
      <c r="F55" s="50"/>
      <c r="G55" s="50"/>
      <c r="H55" s="50"/>
      <c r="I55" s="50"/>
      <c r="J55" s="50"/>
      <c r="K55" s="50"/>
    </row>
    <row r="56" spans="1:11" ht="26.1" customHeight="1" x14ac:dyDescent="0.15">
      <c r="B56" s="6"/>
      <c r="C56" s="6"/>
      <c r="D56" s="6"/>
      <c r="E56" s="49"/>
      <c r="F56" s="50"/>
      <c r="G56" s="50"/>
      <c r="H56" s="50"/>
      <c r="I56" s="50"/>
      <c r="J56" s="50"/>
      <c r="K56" s="50"/>
    </row>
    <row r="57" spans="1:11" ht="26.1" customHeight="1" x14ac:dyDescent="0.15">
      <c r="B57" s="6"/>
      <c r="C57" s="6"/>
      <c r="D57" s="6"/>
      <c r="E57" s="49"/>
      <c r="F57" s="50"/>
      <c r="G57" s="50"/>
      <c r="H57" s="50"/>
      <c r="I57" s="50"/>
      <c r="J57" s="50"/>
      <c r="K57" s="50"/>
    </row>
    <row r="58" spans="1:11" ht="26.1" customHeight="1" x14ac:dyDescent="0.15">
      <c r="B58" s="6"/>
      <c r="C58" s="6"/>
      <c r="D58" s="6"/>
      <c r="E58" s="49"/>
      <c r="F58" s="50"/>
      <c r="G58" s="50"/>
      <c r="H58" s="50"/>
      <c r="I58" s="50"/>
      <c r="J58" s="50"/>
      <c r="K58" s="50"/>
    </row>
    <row r="59" spans="1:11" ht="26.1" customHeight="1" x14ac:dyDescent="0.15">
      <c r="A59" s="1"/>
      <c r="B59" s="6"/>
      <c r="C59" s="6"/>
      <c r="D59" s="6"/>
      <c r="E59" s="49"/>
      <c r="F59" s="50"/>
      <c r="G59" s="50"/>
      <c r="H59" s="50"/>
      <c r="I59" s="50"/>
      <c r="J59" s="50"/>
      <c r="K59" s="50"/>
    </row>
    <row r="60" spans="1:11" ht="26.1" customHeight="1" x14ac:dyDescent="0.15">
      <c r="A60" s="1"/>
      <c r="B60" s="6"/>
      <c r="C60" s="6"/>
      <c r="D60" s="6"/>
      <c r="E60" s="49"/>
      <c r="F60" s="50"/>
      <c r="G60" s="50"/>
      <c r="H60" s="50"/>
      <c r="I60" s="50"/>
      <c r="J60" s="50"/>
      <c r="K60" s="50"/>
    </row>
    <row r="61" spans="1:11" ht="26.1" customHeight="1" x14ac:dyDescent="0.15">
      <c r="A61" s="1"/>
      <c r="B61" s="6"/>
      <c r="C61" s="6"/>
      <c r="D61" s="6"/>
      <c r="E61" s="49"/>
      <c r="F61" s="50"/>
      <c r="G61" s="50"/>
      <c r="H61" s="50"/>
      <c r="I61" s="50"/>
      <c r="J61" s="50"/>
      <c r="K61" s="50"/>
    </row>
    <row r="62" spans="1:11" ht="26.1" customHeight="1" x14ac:dyDescent="0.15">
      <c r="A62" s="1"/>
      <c r="B62" s="6"/>
      <c r="C62" s="6"/>
      <c r="D62" s="6"/>
      <c r="E62" s="49"/>
      <c r="F62" s="50"/>
      <c r="G62" s="50"/>
      <c r="H62" s="50"/>
      <c r="I62" s="50"/>
      <c r="J62" s="50"/>
      <c r="K62" s="50"/>
    </row>
    <row r="63" spans="1:11" ht="26.1" customHeight="1" x14ac:dyDescent="0.15">
      <c r="A63" s="1"/>
      <c r="B63" s="6"/>
      <c r="C63" s="6"/>
      <c r="D63" s="6"/>
      <c r="E63" s="49"/>
      <c r="F63" s="50"/>
      <c r="G63" s="50"/>
      <c r="H63" s="50"/>
      <c r="I63" s="50"/>
      <c r="J63" s="50"/>
      <c r="K63" s="50"/>
    </row>
    <row r="64" spans="1:11" ht="26.1" customHeight="1" x14ac:dyDescent="0.15">
      <c r="A64" s="1"/>
      <c r="B64" s="6"/>
      <c r="C64" s="6"/>
      <c r="D64" s="6"/>
      <c r="E64" s="49"/>
      <c r="F64" s="50"/>
      <c r="G64" s="50"/>
      <c r="H64" s="50"/>
      <c r="I64" s="50"/>
      <c r="J64" s="50"/>
      <c r="K64" s="50"/>
    </row>
    <row r="65" spans="1:11" ht="26.1" customHeight="1" x14ac:dyDescent="0.15">
      <c r="A65" s="1"/>
      <c r="B65" s="6"/>
      <c r="C65" s="6"/>
      <c r="D65" s="6"/>
      <c r="E65" s="49"/>
      <c r="F65" s="50"/>
      <c r="G65" s="50"/>
      <c r="H65" s="50"/>
      <c r="I65" s="50"/>
      <c r="J65" s="50"/>
      <c r="K65" s="50"/>
    </row>
    <row r="66" spans="1:11" ht="26.1" customHeight="1" x14ac:dyDescent="0.15">
      <c r="A66" s="1"/>
      <c r="B66" s="6"/>
      <c r="C66" s="6"/>
      <c r="D66" s="6"/>
      <c r="E66" s="49"/>
      <c r="F66" s="50"/>
      <c r="G66" s="50"/>
      <c r="H66" s="50"/>
      <c r="I66" s="50"/>
      <c r="J66" s="50"/>
      <c r="K66" s="50"/>
    </row>
    <row r="67" spans="1:11" ht="26.1" customHeight="1" x14ac:dyDescent="0.15">
      <c r="A67" s="1"/>
      <c r="B67" s="6"/>
      <c r="C67" s="6"/>
      <c r="D67" s="6"/>
      <c r="E67" s="49"/>
      <c r="F67" s="50"/>
      <c r="G67" s="50"/>
      <c r="H67" s="50"/>
      <c r="I67" s="50"/>
      <c r="J67" s="50"/>
      <c r="K67" s="50"/>
    </row>
    <row r="68" spans="1:11" ht="26.1" customHeight="1" x14ac:dyDescent="0.15">
      <c r="A68" s="1"/>
      <c r="B68" s="6"/>
      <c r="C68" s="6"/>
      <c r="D68" s="6"/>
      <c r="E68" s="49"/>
      <c r="F68" s="50"/>
      <c r="G68" s="50"/>
      <c r="H68" s="50"/>
      <c r="I68" s="50"/>
      <c r="J68" s="50"/>
      <c r="K68" s="50"/>
    </row>
    <row r="69" spans="1:11" ht="26.1" customHeight="1" x14ac:dyDescent="0.15">
      <c r="A69" s="1"/>
      <c r="B69" s="6"/>
      <c r="C69" s="6"/>
      <c r="D69" s="6"/>
      <c r="E69" s="49"/>
      <c r="F69" s="50"/>
      <c r="G69" s="50"/>
      <c r="H69" s="50"/>
      <c r="I69" s="50"/>
      <c r="J69" s="50"/>
      <c r="K69" s="50"/>
    </row>
    <row r="70" spans="1:11" ht="26.1" customHeight="1" x14ac:dyDescent="0.15">
      <c r="A70" s="1"/>
      <c r="B70" s="6"/>
      <c r="C70" s="6"/>
      <c r="D70" s="6"/>
      <c r="E70" s="49"/>
      <c r="F70" s="50"/>
      <c r="G70" s="50"/>
      <c r="H70" s="50"/>
      <c r="I70" s="50"/>
      <c r="J70" s="50"/>
      <c r="K70" s="50"/>
    </row>
    <row r="71" spans="1:11" ht="26.1" customHeight="1" x14ac:dyDescent="0.15">
      <c r="A71" s="1"/>
      <c r="B71" s="6"/>
      <c r="C71" s="6"/>
      <c r="D71" s="6"/>
      <c r="E71" s="49"/>
      <c r="F71" s="50"/>
      <c r="G71" s="50"/>
      <c r="H71" s="50"/>
      <c r="I71" s="50"/>
      <c r="J71" s="50"/>
      <c r="K71" s="50"/>
    </row>
    <row r="72" spans="1:11" ht="26.1" customHeight="1" x14ac:dyDescent="0.15">
      <c r="A72" s="1"/>
      <c r="B72" s="6"/>
      <c r="C72" s="6"/>
      <c r="D72" s="6"/>
      <c r="E72" s="49"/>
      <c r="F72" s="50"/>
      <c r="G72" s="50"/>
      <c r="H72" s="50"/>
      <c r="I72" s="50"/>
      <c r="J72" s="50"/>
      <c r="K72" s="50"/>
    </row>
    <row r="73" spans="1:11" ht="26.1" customHeight="1" x14ac:dyDescent="0.15">
      <c r="A73" s="1"/>
      <c r="B73" s="6"/>
      <c r="C73" s="6"/>
      <c r="D73" s="6"/>
      <c r="E73" s="49"/>
      <c r="F73" s="50"/>
      <c r="G73" s="50"/>
      <c r="H73" s="50"/>
      <c r="I73" s="50"/>
      <c r="J73" s="50"/>
      <c r="K73" s="50"/>
    </row>
    <row r="74" spans="1:11" ht="26.1" customHeight="1" x14ac:dyDescent="0.15">
      <c r="A74" s="1"/>
      <c r="B74" s="6"/>
      <c r="C74" s="6"/>
      <c r="D74" s="6"/>
      <c r="E74" s="49"/>
      <c r="F74" s="50"/>
      <c r="G74" s="50"/>
      <c r="H74" s="50"/>
      <c r="I74" s="50"/>
      <c r="J74" s="50"/>
      <c r="K74" s="50"/>
    </row>
    <row r="75" spans="1:11" ht="26.1" customHeight="1" x14ac:dyDescent="0.15">
      <c r="A75" s="1"/>
      <c r="B75" s="6"/>
      <c r="C75" s="6"/>
      <c r="D75" s="6"/>
      <c r="E75" s="49"/>
      <c r="F75" s="50"/>
      <c r="G75" s="50"/>
      <c r="H75" s="50"/>
      <c r="I75" s="50"/>
      <c r="J75" s="50"/>
      <c r="K75" s="50"/>
    </row>
    <row r="76" spans="1:11" ht="26.1" customHeight="1" x14ac:dyDescent="0.15">
      <c r="A76" s="1"/>
      <c r="B76" s="6"/>
      <c r="C76" s="6"/>
      <c r="D76" s="6"/>
      <c r="E76" s="49"/>
      <c r="F76" s="50"/>
      <c r="G76" s="50"/>
      <c r="H76" s="50"/>
      <c r="I76" s="50"/>
      <c r="J76" s="50"/>
      <c r="K76" s="50"/>
    </row>
    <row r="77" spans="1:11" ht="26.1" customHeight="1" x14ac:dyDescent="0.15">
      <c r="A77" s="1"/>
      <c r="B77" s="6"/>
      <c r="C77" s="6"/>
      <c r="D77" s="6"/>
      <c r="E77" s="49"/>
      <c r="F77" s="50"/>
      <c r="G77" s="50"/>
      <c r="H77" s="50"/>
      <c r="I77" s="50"/>
      <c r="J77" s="50"/>
      <c r="K77" s="50"/>
    </row>
    <row r="78" spans="1:11" ht="26.1" customHeight="1" x14ac:dyDescent="0.15">
      <c r="A78" s="1"/>
      <c r="B78" s="6"/>
      <c r="C78" s="6"/>
      <c r="D78" s="6"/>
      <c r="E78" s="49"/>
      <c r="F78" s="50"/>
      <c r="G78" s="50"/>
      <c r="H78" s="50"/>
      <c r="I78" s="50"/>
      <c r="J78" s="50"/>
      <c r="K78" s="50"/>
    </row>
    <row r="79" spans="1:11" ht="26.1" customHeight="1" x14ac:dyDescent="0.15">
      <c r="A79" s="1"/>
      <c r="B79" s="6"/>
      <c r="C79" s="6"/>
      <c r="D79" s="6"/>
      <c r="E79" s="49"/>
      <c r="F79" s="50"/>
      <c r="G79" s="50"/>
      <c r="H79" s="50"/>
      <c r="I79" s="50"/>
      <c r="J79" s="50"/>
      <c r="K79" s="50"/>
    </row>
    <row r="80" spans="1:11" ht="26.1" customHeight="1" x14ac:dyDescent="0.15">
      <c r="A80" s="1"/>
      <c r="B80" s="6"/>
      <c r="C80" s="6"/>
      <c r="D80" s="6"/>
      <c r="E80" s="49"/>
      <c r="F80" s="50"/>
      <c r="G80" s="50"/>
      <c r="H80" s="50"/>
      <c r="I80" s="50"/>
      <c r="J80" s="50"/>
      <c r="K80" s="50"/>
    </row>
    <row r="81" spans="1:11" ht="26.1" customHeight="1" x14ac:dyDescent="0.15">
      <c r="A81" s="1"/>
      <c r="B81" s="6"/>
      <c r="C81" s="6"/>
      <c r="D81" s="6"/>
      <c r="E81" s="49"/>
      <c r="F81" s="50"/>
      <c r="G81" s="50"/>
      <c r="H81" s="50"/>
      <c r="I81" s="50"/>
      <c r="J81" s="50"/>
      <c r="K81" s="50"/>
    </row>
    <row r="82" spans="1:11" ht="26.1" customHeight="1" x14ac:dyDescent="0.15">
      <c r="A82" s="1"/>
      <c r="B82" s="6"/>
      <c r="C82" s="6"/>
      <c r="D82" s="6"/>
      <c r="E82" s="49"/>
      <c r="F82" s="50"/>
      <c r="G82" s="50"/>
      <c r="H82" s="50"/>
      <c r="I82" s="50"/>
      <c r="J82" s="50"/>
      <c r="K82" s="50"/>
    </row>
    <row r="83" spans="1:11" ht="26.1" customHeight="1" x14ac:dyDescent="0.15">
      <c r="A83" s="1"/>
      <c r="B83" s="6"/>
      <c r="C83" s="6"/>
      <c r="D83" s="6"/>
      <c r="E83" s="49"/>
      <c r="F83" s="50"/>
      <c r="G83" s="50"/>
      <c r="H83" s="50"/>
      <c r="I83" s="50"/>
      <c r="J83" s="50"/>
      <c r="K83" s="50"/>
    </row>
  </sheetData>
  <mergeCells count="44">
    <mergeCell ref="A35:J35"/>
    <mergeCell ref="A36:J36"/>
    <mergeCell ref="A37:J37"/>
    <mergeCell ref="A38:J38"/>
    <mergeCell ref="A30:K30"/>
    <mergeCell ref="C31:D31"/>
    <mergeCell ref="K31:K34"/>
    <mergeCell ref="C32:D32"/>
    <mergeCell ref="C33:D33"/>
    <mergeCell ref="C34:D34"/>
    <mergeCell ref="A24:K24"/>
    <mergeCell ref="C25:D25"/>
    <mergeCell ref="K25:K29"/>
    <mergeCell ref="C26:D26"/>
    <mergeCell ref="C27:D27"/>
    <mergeCell ref="C28:D28"/>
    <mergeCell ref="C29:D29"/>
    <mergeCell ref="B18:B19"/>
    <mergeCell ref="C18:D18"/>
    <mergeCell ref="C19:D19"/>
    <mergeCell ref="A20:K20"/>
    <mergeCell ref="C21:D21"/>
    <mergeCell ref="K21:K23"/>
    <mergeCell ref="C22:D22"/>
    <mergeCell ref="C23:D23"/>
    <mergeCell ref="A11:K11"/>
    <mergeCell ref="C12:D12"/>
    <mergeCell ref="K12:K14"/>
    <mergeCell ref="A15:K15"/>
    <mergeCell ref="A16:A17"/>
    <mergeCell ref="B16:B17"/>
    <mergeCell ref="C16:D16"/>
    <mergeCell ref="K16:K19"/>
    <mergeCell ref="C17:D17"/>
    <mergeCell ref="A18:A19"/>
    <mergeCell ref="A1:K1"/>
    <mergeCell ref="A6:F6"/>
    <mergeCell ref="C7:D7"/>
    <mergeCell ref="A8:K8"/>
    <mergeCell ref="A9:A10"/>
    <mergeCell ref="B9:B10"/>
    <mergeCell ref="C9:D9"/>
    <mergeCell ref="K9:K10"/>
    <mergeCell ref="C10:D10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96"/>
  <sheetViews>
    <sheetView zoomScale="90" zoomScaleNormal="90" workbookViewId="0">
      <selection activeCell="D60" sqref="D60"/>
    </sheetView>
  </sheetViews>
  <sheetFormatPr defaultColWidth="9" defaultRowHeight="26.1" customHeight="1" x14ac:dyDescent="0.15"/>
  <cols>
    <col min="1" max="1" width="8.375" style="48" customWidth="1"/>
    <col min="2" max="2" width="13.625" style="7" customWidth="1"/>
    <col min="3" max="3" width="41.625" style="7" customWidth="1"/>
    <col min="4" max="4" width="50.875" style="7" customWidth="1"/>
    <col min="5" max="5" width="7.375" style="1" customWidth="1"/>
    <col min="6" max="6" width="8.625" style="1" customWidth="1"/>
    <col min="7" max="9" width="7.375" style="1" customWidth="1"/>
    <col min="10" max="10" width="8.875" style="1" customWidth="1"/>
    <col min="11" max="11" width="10.625" style="1" customWidth="1"/>
    <col min="12" max="16384" width="9" style="1"/>
  </cols>
  <sheetData>
    <row r="1" spans="1:11" ht="39.950000000000003" customHeight="1" x14ac:dyDescent="0.15">
      <c r="A1" s="169" t="s">
        <v>121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26.1" customHeight="1" x14ac:dyDescent="0.15">
      <c r="A2" s="2" t="s">
        <v>1</v>
      </c>
      <c r="B2" s="2"/>
      <c r="C2" s="2"/>
      <c r="D2" s="2"/>
      <c r="E2" s="2" t="s">
        <v>2</v>
      </c>
      <c r="F2" s="51"/>
      <c r="G2" s="52"/>
      <c r="H2" s="5"/>
      <c r="I2" s="11"/>
      <c r="J2" s="11"/>
      <c r="K2" s="11"/>
    </row>
    <row r="3" spans="1:11" ht="26.1" customHeight="1" x14ac:dyDescent="0.15">
      <c r="A3" s="6" t="s">
        <v>3</v>
      </c>
      <c r="B3" s="6"/>
      <c r="C3" s="6"/>
      <c r="D3" s="6"/>
      <c r="E3" s="6" t="s">
        <v>132</v>
      </c>
      <c r="F3" s="6"/>
      <c r="G3" s="9"/>
      <c r="H3" s="9"/>
    </row>
    <row r="4" spans="1:11" ht="26.1" customHeight="1" x14ac:dyDescent="0.15">
      <c r="A4" s="10" t="s">
        <v>128</v>
      </c>
      <c r="B4" s="53"/>
      <c r="C4" s="54"/>
      <c r="D4" s="54"/>
      <c r="E4" s="55"/>
      <c r="F4" s="56"/>
      <c r="G4" s="56"/>
      <c r="H4" s="55"/>
      <c r="I4" s="11"/>
      <c r="J4" s="11"/>
      <c r="K4" s="11"/>
    </row>
    <row r="5" spans="1:11" ht="26.1" customHeight="1" x14ac:dyDescent="0.15">
      <c r="A5" s="13"/>
      <c r="B5" s="13"/>
      <c r="C5" s="14"/>
      <c r="D5" s="14"/>
      <c r="E5" s="15"/>
      <c r="F5" s="16"/>
      <c r="G5" s="16"/>
      <c r="H5" s="15"/>
      <c r="I5" s="15"/>
      <c r="J5" s="17"/>
      <c r="K5" s="15"/>
    </row>
    <row r="6" spans="1:11" ht="26.1" customHeight="1" thickBot="1" x14ac:dyDescent="0.2">
      <c r="A6" s="170"/>
      <c r="B6" s="170"/>
      <c r="C6" s="170"/>
      <c r="D6" s="170"/>
      <c r="E6" s="170"/>
      <c r="F6" s="170"/>
      <c r="G6" s="49"/>
      <c r="H6" s="49"/>
      <c r="I6" s="18"/>
      <c r="J6" s="19"/>
    </row>
    <row r="7" spans="1:11" ht="26.1" customHeight="1" thickBot="1" x14ac:dyDescent="0.2">
      <c r="A7" s="117" t="s">
        <v>5</v>
      </c>
      <c r="B7" s="118" t="s">
        <v>22</v>
      </c>
      <c r="C7" s="175" t="s">
        <v>7</v>
      </c>
      <c r="D7" s="176"/>
      <c r="E7" s="119" t="s">
        <v>8</v>
      </c>
      <c r="F7" s="120" t="s">
        <v>9</v>
      </c>
      <c r="G7" s="120" t="s">
        <v>23</v>
      </c>
      <c r="H7" s="120" t="s">
        <v>24</v>
      </c>
      <c r="I7" s="120" t="s">
        <v>25</v>
      </c>
      <c r="J7" s="121" t="s">
        <v>26</v>
      </c>
      <c r="K7" s="122" t="s">
        <v>27</v>
      </c>
    </row>
    <row r="8" spans="1:11" ht="26.1" customHeight="1" x14ac:dyDescent="0.15">
      <c r="A8" s="177" t="s">
        <v>28</v>
      </c>
      <c r="B8" s="178"/>
      <c r="C8" s="178"/>
      <c r="D8" s="178"/>
      <c r="E8" s="178"/>
      <c r="F8" s="178"/>
      <c r="G8" s="178"/>
      <c r="H8" s="178"/>
      <c r="I8" s="178"/>
      <c r="J8" s="178"/>
      <c r="K8" s="179"/>
    </row>
    <row r="9" spans="1:11" ht="26.1" customHeight="1" x14ac:dyDescent="0.15">
      <c r="A9" s="180">
        <v>1</v>
      </c>
      <c r="B9" s="182" t="s">
        <v>29</v>
      </c>
      <c r="C9" s="167" t="s">
        <v>30</v>
      </c>
      <c r="D9" s="168"/>
      <c r="E9" s="73">
        <v>1000</v>
      </c>
      <c r="F9" s="91" t="s">
        <v>31</v>
      </c>
      <c r="G9" s="75">
        <v>1</v>
      </c>
      <c r="H9" s="75">
        <v>2</v>
      </c>
      <c r="I9" s="75">
        <v>1</v>
      </c>
      <c r="J9" s="75">
        <f>E9*G9*H9*I9</f>
        <v>2000</v>
      </c>
      <c r="K9" s="184">
        <f>SUM(J9:J10)</f>
        <v>19000</v>
      </c>
    </row>
    <row r="10" spans="1:11" ht="26.1" customHeight="1" thickBot="1" x14ac:dyDescent="0.2">
      <c r="A10" s="181"/>
      <c r="B10" s="183"/>
      <c r="C10" s="186" t="s">
        <v>136</v>
      </c>
      <c r="D10" s="187"/>
      <c r="E10" s="60">
        <v>1000</v>
      </c>
      <c r="F10" s="61" t="s">
        <v>31</v>
      </c>
      <c r="G10" s="62">
        <v>1</v>
      </c>
      <c r="H10" s="62">
        <v>17</v>
      </c>
      <c r="I10" s="62">
        <v>1</v>
      </c>
      <c r="J10" s="62">
        <f>E10*G10*H10*I10</f>
        <v>17000</v>
      </c>
      <c r="K10" s="185"/>
    </row>
    <row r="11" spans="1:11" ht="26.1" customHeight="1" x14ac:dyDescent="0.15">
      <c r="A11" s="188" t="s">
        <v>32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90"/>
    </row>
    <row r="12" spans="1:11" ht="26.1" customHeight="1" x14ac:dyDescent="0.15">
      <c r="A12" s="180">
        <v>1</v>
      </c>
      <c r="B12" s="182" t="s">
        <v>33</v>
      </c>
      <c r="C12" s="191" t="s">
        <v>34</v>
      </c>
      <c r="D12" s="192"/>
      <c r="E12" s="73">
        <v>600</v>
      </c>
      <c r="F12" s="91" t="s">
        <v>31</v>
      </c>
      <c r="G12" s="75">
        <v>1</v>
      </c>
      <c r="H12" s="75">
        <v>2</v>
      </c>
      <c r="I12" s="75">
        <v>1</v>
      </c>
      <c r="J12" s="75">
        <f>E12*G12*H12*I12</f>
        <v>1200</v>
      </c>
      <c r="K12" s="184">
        <f>SUM(J12:J13)</f>
        <v>10800</v>
      </c>
    </row>
    <row r="13" spans="1:11" ht="26.1" customHeight="1" thickBot="1" x14ac:dyDescent="0.2">
      <c r="A13" s="181"/>
      <c r="B13" s="183"/>
      <c r="C13" s="193" t="s">
        <v>137</v>
      </c>
      <c r="D13" s="194"/>
      <c r="E13" s="60">
        <v>600</v>
      </c>
      <c r="F13" s="61" t="s">
        <v>31</v>
      </c>
      <c r="G13" s="62">
        <v>1</v>
      </c>
      <c r="H13" s="62">
        <v>16</v>
      </c>
      <c r="I13" s="62">
        <v>1</v>
      </c>
      <c r="J13" s="62">
        <f>E13*G13*H13*I13</f>
        <v>9600</v>
      </c>
      <c r="K13" s="185"/>
    </row>
    <row r="14" spans="1:11" ht="26.1" customHeight="1" x14ac:dyDescent="0.15">
      <c r="A14" s="188" t="s">
        <v>35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90"/>
    </row>
    <row r="15" spans="1:11" ht="26.1" customHeight="1" thickBot="1" x14ac:dyDescent="0.2">
      <c r="A15" s="114">
        <v>1</v>
      </c>
      <c r="B15" s="112" t="s">
        <v>36</v>
      </c>
      <c r="C15" s="191" t="s">
        <v>102</v>
      </c>
      <c r="D15" s="192"/>
      <c r="E15" s="73">
        <v>300</v>
      </c>
      <c r="F15" s="91" t="s">
        <v>31</v>
      </c>
      <c r="G15" s="75">
        <v>1</v>
      </c>
      <c r="H15" s="75">
        <v>16</v>
      </c>
      <c r="I15" s="75">
        <v>2</v>
      </c>
      <c r="J15" s="75">
        <f>E15*G15*H15*I15</f>
        <v>9600</v>
      </c>
      <c r="K15" s="65">
        <f>SUM(J15:J15)</f>
        <v>9600</v>
      </c>
    </row>
    <row r="16" spans="1:11" ht="26.1" customHeight="1" x14ac:dyDescent="0.15">
      <c r="A16" s="195" t="s">
        <v>37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7"/>
    </row>
    <row r="17" spans="1:11" s="15" customFormat="1" ht="26.1" customHeight="1" x14ac:dyDescent="0.15">
      <c r="A17" s="198">
        <v>1</v>
      </c>
      <c r="B17" s="199" t="s">
        <v>38</v>
      </c>
      <c r="C17" s="191" t="s">
        <v>39</v>
      </c>
      <c r="D17" s="192"/>
      <c r="E17" s="73">
        <v>300</v>
      </c>
      <c r="F17" s="91" t="s">
        <v>40</v>
      </c>
      <c r="G17" s="75">
        <v>1</v>
      </c>
      <c r="H17" s="75">
        <v>1</v>
      </c>
      <c r="I17" s="75">
        <v>3</v>
      </c>
      <c r="J17" s="75">
        <f>E17*G17*H17*I17</f>
        <v>900</v>
      </c>
      <c r="K17" s="200">
        <f>SUM(J17:J21)</f>
        <v>4200</v>
      </c>
    </row>
    <row r="18" spans="1:11" s="15" customFormat="1" ht="26.1" customHeight="1" x14ac:dyDescent="0.15">
      <c r="A18" s="198"/>
      <c r="B18" s="199"/>
      <c r="C18" s="202" t="s">
        <v>41</v>
      </c>
      <c r="D18" s="203"/>
      <c r="E18" s="57"/>
      <c r="F18" s="58"/>
      <c r="G18" s="59"/>
      <c r="H18" s="59"/>
      <c r="I18" s="59"/>
      <c r="J18" s="59"/>
      <c r="K18" s="200"/>
    </row>
    <row r="19" spans="1:11" s="15" customFormat="1" ht="26.1" customHeight="1" x14ac:dyDescent="0.15">
      <c r="A19" s="198"/>
      <c r="B19" s="199"/>
      <c r="C19" s="204" t="s">
        <v>42</v>
      </c>
      <c r="D19" s="205"/>
      <c r="E19" s="57">
        <v>300</v>
      </c>
      <c r="F19" s="58" t="s">
        <v>40</v>
      </c>
      <c r="G19" s="59">
        <v>1</v>
      </c>
      <c r="H19" s="59">
        <v>1</v>
      </c>
      <c r="I19" s="59">
        <v>3</v>
      </c>
      <c r="J19" s="59">
        <f>E19*G19*H19*I19</f>
        <v>900</v>
      </c>
      <c r="K19" s="201"/>
    </row>
    <row r="20" spans="1:11" ht="26.1" customHeight="1" x14ac:dyDescent="0.15">
      <c r="A20" s="206">
        <v>2</v>
      </c>
      <c r="B20" s="208" t="s">
        <v>43</v>
      </c>
      <c r="C20" s="173" t="s">
        <v>44</v>
      </c>
      <c r="D20" s="174"/>
      <c r="E20" s="57">
        <v>600</v>
      </c>
      <c r="F20" s="58" t="s">
        <v>45</v>
      </c>
      <c r="G20" s="59">
        <v>1</v>
      </c>
      <c r="H20" s="59">
        <v>1</v>
      </c>
      <c r="I20" s="59">
        <v>2</v>
      </c>
      <c r="J20" s="66">
        <f>E20*G20*H20*I20</f>
        <v>1200</v>
      </c>
      <c r="K20" s="201"/>
    </row>
    <row r="21" spans="1:11" ht="26.1" customHeight="1" thickBot="1" x14ac:dyDescent="0.2">
      <c r="A21" s="207"/>
      <c r="B21" s="199"/>
      <c r="C21" s="173" t="s">
        <v>46</v>
      </c>
      <c r="D21" s="174"/>
      <c r="E21" s="57">
        <v>600</v>
      </c>
      <c r="F21" s="58" t="s">
        <v>45</v>
      </c>
      <c r="G21" s="59">
        <v>1</v>
      </c>
      <c r="H21" s="59">
        <v>1</v>
      </c>
      <c r="I21" s="59">
        <v>2</v>
      </c>
      <c r="J21" s="66">
        <f>E21*G21*H21*I21</f>
        <v>1200</v>
      </c>
      <c r="K21" s="201"/>
    </row>
    <row r="22" spans="1:11" ht="26.1" customHeight="1" x14ac:dyDescent="0.15">
      <c r="A22" s="195" t="s">
        <v>47</v>
      </c>
      <c r="B22" s="196"/>
      <c r="C22" s="196"/>
      <c r="D22" s="196"/>
      <c r="E22" s="196"/>
      <c r="F22" s="196"/>
      <c r="G22" s="196"/>
      <c r="H22" s="196"/>
      <c r="I22" s="196"/>
      <c r="J22" s="196"/>
      <c r="K22" s="197"/>
    </row>
    <row r="23" spans="1:11" ht="26.1" customHeight="1" x14ac:dyDescent="0.15">
      <c r="A23" s="114">
        <v>1</v>
      </c>
      <c r="B23" s="113" t="s">
        <v>48</v>
      </c>
      <c r="C23" s="191" t="s">
        <v>49</v>
      </c>
      <c r="D23" s="192"/>
      <c r="E23" s="76">
        <v>25</v>
      </c>
      <c r="F23" s="93" t="s">
        <v>50</v>
      </c>
      <c r="G23" s="75">
        <v>1</v>
      </c>
      <c r="H23" s="75">
        <v>1</v>
      </c>
      <c r="I23" s="75">
        <v>4</v>
      </c>
      <c r="J23" s="75">
        <f t="shared" ref="J23:J27" si="0">E23*G23*H23*I23</f>
        <v>100</v>
      </c>
      <c r="K23" s="200">
        <f>SUM(J23:J27)</f>
        <v>5671.2</v>
      </c>
    </row>
    <row r="24" spans="1:11" ht="26.1" customHeight="1" x14ac:dyDescent="0.15">
      <c r="A24" s="114">
        <v>2</v>
      </c>
      <c r="B24" s="67" t="s">
        <v>51</v>
      </c>
      <c r="C24" s="204" t="s">
        <v>196</v>
      </c>
      <c r="D24" s="205"/>
      <c r="E24" s="57"/>
      <c r="F24" s="58"/>
      <c r="G24" s="59"/>
      <c r="H24" s="59"/>
      <c r="I24" s="59"/>
      <c r="J24" s="59">
        <f t="shared" si="0"/>
        <v>0</v>
      </c>
      <c r="K24" s="200"/>
    </row>
    <row r="25" spans="1:11" ht="26.1" customHeight="1" x14ac:dyDescent="0.15">
      <c r="A25" s="114">
        <v>3</v>
      </c>
      <c r="B25" s="67" t="s">
        <v>52</v>
      </c>
      <c r="C25" s="204" t="s">
        <v>120</v>
      </c>
      <c r="D25" s="205"/>
      <c r="E25" s="57">
        <v>18</v>
      </c>
      <c r="F25" s="58" t="s">
        <v>53</v>
      </c>
      <c r="G25" s="59">
        <v>1</v>
      </c>
      <c r="H25" s="59">
        <v>16</v>
      </c>
      <c r="I25" s="59">
        <v>2</v>
      </c>
      <c r="J25" s="59">
        <f t="shared" si="0"/>
        <v>576</v>
      </c>
      <c r="K25" s="200"/>
    </row>
    <row r="26" spans="1:11" ht="26.1" customHeight="1" x14ac:dyDescent="0.15">
      <c r="A26" s="114">
        <v>4</v>
      </c>
      <c r="B26" s="67" t="s">
        <v>54</v>
      </c>
      <c r="C26" s="204" t="s">
        <v>100</v>
      </c>
      <c r="D26" s="205"/>
      <c r="E26" s="63">
        <v>25</v>
      </c>
      <c r="F26" s="64" t="s">
        <v>55</v>
      </c>
      <c r="G26" s="59">
        <v>1</v>
      </c>
      <c r="H26" s="59">
        <v>16</v>
      </c>
      <c r="I26" s="59">
        <v>1</v>
      </c>
      <c r="J26" s="59">
        <f t="shared" si="0"/>
        <v>400</v>
      </c>
      <c r="K26" s="200"/>
    </row>
    <row r="27" spans="1:11" s="15" customFormat="1" ht="26.1" customHeight="1" thickBot="1" x14ac:dyDescent="0.2">
      <c r="A27" s="68">
        <v>5</v>
      </c>
      <c r="B27" s="105" t="s">
        <v>56</v>
      </c>
      <c r="C27" s="210" t="s">
        <v>123</v>
      </c>
      <c r="D27" s="210"/>
      <c r="E27" s="60">
        <v>359</v>
      </c>
      <c r="F27" s="61" t="s">
        <v>57</v>
      </c>
      <c r="G27" s="62">
        <v>1</v>
      </c>
      <c r="H27" s="62">
        <v>16</v>
      </c>
      <c r="I27" s="106">
        <v>0.8</v>
      </c>
      <c r="J27" s="62">
        <f t="shared" si="0"/>
        <v>4595.2</v>
      </c>
      <c r="K27" s="209"/>
    </row>
    <row r="28" spans="1:11" ht="26.1" customHeight="1" x14ac:dyDescent="0.15">
      <c r="A28" s="188" t="s">
        <v>58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90"/>
    </row>
    <row r="29" spans="1:11" ht="26.1" customHeight="1" x14ac:dyDescent="0.15">
      <c r="A29" s="114">
        <v>1</v>
      </c>
      <c r="B29" s="113" t="s">
        <v>59</v>
      </c>
      <c r="C29" s="191" t="s">
        <v>103</v>
      </c>
      <c r="D29" s="192"/>
      <c r="E29" s="73">
        <v>138</v>
      </c>
      <c r="F29" s="91" t="s">
        <v>60</v>
      </c>
      <c r="G29" s="75">
        <v>1</v>
      </c>
      <c r="H29" s="75">
        <v>16</v>
      </c>
      <c r="I29" s="75">
        <v>4</v>
      </c>
      <c r="J29" s="75">
        <f>E29*G29*H29*I29</f>
        <v>8832</v>
      </c>
      <c r="K29" s="184">
        <f>SUM(J29:J35)</f>
        <v>14085.759999999998</v>
      </c>
    </row>
    <row r="30" spans="1:11" s="15" customFormat="1" ht="26.1" customHeight="1" x14ac:dyDescent="0.15">
      <c r="A30" s="85">
        <v>2</v>
      </c>
      <c r="B30" s="67" t="s">
        <v>61</v>
      </c>
      <c r="C30" s="204" t="s">
        <v>124</v>
      </c>
      <c r="D30" s="205"/>
      <c r="E30" s="86">
        <v>10.9</v>
      </c>
      <c r="F30" s="64" t="s">
        <v>62</v>
      </c>
      <c r="G30" s="87">
        <v>1</v>
      </c>
      <c r="H30" s="59">
        <v>16</v>
      </c>
      <c r="I30" s="87">
        <v>2</v>
      </c>
      <c r="J30" s="59">
        <f t="shared" ref="J30:J35" si="1">E30*G30*H30*I30</f>
        <v>348.8</v>
      </c>
      <c r="K30" s="211"/>
    </row>
    <row r="31" spans="1:11" s="15" customFormat="1" ht="26.1" customHeight="1" x14ac:dyDescent="0.15">
      <c r="A31" s="114">
        <v>3</v>
      </c>
      <c r="B31" s="67" t="s">
        <v>63</v>
      </c>
      <c r="C31" s="204" t="s">
        <v>104</v>
      </c>
      <c r="D31" s="205"/>
      <c r="E31" s="63">
        <v>106</v>
      </c>
      <c r="F31" s="64" t="s">
        <v>64</v>
      </c>
      <c r="G31" s="87">
        <v>1</v>
      </c>
      <c r="H31" s="59">
        <v>16</v>
      </c>
      <c r="I31" s="87">
        <v>1</v>
      </c>
      <c r="J31" s="59">
        <f t="shared" si="1"/>
        <v>1696</v>
      </c>
      <c r="K31" s="211"/>
    </row>
    <row r="32" spans="1:11" s="15" customFormat="1" ht="26.1" customHeight="1" x14ac:dyDescent="0.15">
      <c r="A32" s="85">
        <v>4</v>
      </c>
      <c r="B32" s="67" t="s">
        <v>65</v>
      </c>
      <c r="C32" s="204" t="s">
        <v>105</v>
      </c>
      <c r="D32" s="205"/>
      <c r="E32" s="86">
        <v>11.5</v>
      </c>
      <c r="F32" s="64" t="s">
        <v>55</v>
      </c>
      <c r="G32" s="87">
        <v>1</v>
      </c>
      <c r="H32" s="59">
        <v>16</v>
      </c>
      <c r="I32" s="87">
        <v>6</v>
      </c>
      <c r="J32" s="59">
        <f t="shared" si="1"/>
        <v>1104</v>
      </c>
      <c r="K32" s="211"/>
    </row>
    <row r="33" spans="1:13" s="15" customFormat="1" ht="26.1" customHeight="1" x14ac:dyDescent="0.15">
      <c r="A33" s="114">
        <v>5</v>
      </c>
      <c r="B33" s="67" t="s">
        <v>106</v>
      </c>
      <c r="C33" s="115" t="s">
        <v>119</v>
      </c>
      <c r="D33" s="116"/>
      <c r="E33" s="86">
        <v>14.8</v>
      </c>
      <c r="F33" s="64" t="s">
        <v>62</v>
      </c>
      <c r="G33" s="87">
        <v>1</v>
      </c>
      <c r="H33" s="59">
        <v>16</v>
      </c>
      <c r="I33" s="87">
        <v>1.2</v>
      </c>
      <c r="J33" s="59">
        <f t="shared" si="1"/>
        <v>284.16000000000003</v>
      </c>
      <c r="K33" s="211"/>
    </row>
    <row r="34" spans="1:13" s="15" customFormat="1" ht="26.1" customHeight="1" x14ac:dyDescent="0.15">
      <c r="A34" s="85">
        <v>6</v>
      </c>
      <c r="B34" s="67" t="s">
        <v>66</v>
      </c>
      <c r="C34" s="204" t="s">
        <v>125</v>
      </c>
      <c r="D34" s="205"/>
      <c r="E34" s="63">
        <v>27</v>
      </c>
      <c r="F34" s="64" t="s">
        <v>67</v>
      </c>
      <c r="G34" s="87">
        <v>1</v>
      </c>
      <c r="H34" s="59">
        <v>16</v>
      </c>
      <c r="I34" s="87">
        <v>2</v>
      </c>
      <c r="J34" s="59">
        <f t="shared" si="1"/>
        <v>864</v>
      </c>
      <c r="K34" s="211"/>
    </row>
    <row r="35" spans="1:13" s="15" customFormat="1" ht="26.1" customHeight="1" thickBot="1" x14ac:dyDescent="0.2">
      <c r="A35" s="85">
        <v>7</v>
      </c>
      <c r="B35" s="67" t="s">
        <v>68</v>
      </c>
      <c r="C35" s="204" t="s">
        <v>126</v>
      </c>
      <c r="D35" s="205"/>
      <c r="E35" s="88">
        <v>29.9</v>
      </c>
      <c r="F35" s="58" t="s">
        <v>67</v>
      </c>
      <c r="G35" s="59">
        <v>1</v>
      </c>
      <c r="H35" s="59">
        <v>16</v>
      </c>
      <c r="I35" s="59">
        <v>2</v>
      </c>
      <c r="J35" s="59">
        <f t="shared" si="1"/>
        <v>956.8</v>
      </c>
      <c r="K35" s="212"/>
    </row>
    <row r="36" spans="1:13" s="69" customFormat="1" ht="26.1" customHeight="1" x14ac:dyDescent="0.15">
      <c r="A36" s="195" t="s">
        <v>69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7"/>
    </row>
    <row r="37" spans="1:13" s="69" customFormat="1" ht="32.25" customHeight="1" x14ac:dyDescent="0.15">
      <c r="A37" s="198">
        <v>1</v>
      </c>
      <c r="B37" s="199" t="s">
        <v>70</v>
      </c>
      <c r="C37" s="215" t="s">
        <v>71</v>
      </c>
      <c r="D37" s="216"/>
      <c r="E37" s="73">
        <v>700</v>
      </c>
      <c r="F37" s="74" t="s">
        <v>31</v>
      </c>
      <c r="G37" s="75">
        <v>1</v>
      </c>
      <c r="H37" s="100">
        <v>16.5</v>
      </c>
      <c r="I37" s="75">
        <v>1</v>
      </c>
      <c r="J37" s="71">
        <f>E37*H37*I37</f>
        <v>11550</v>
      </c>
      <c r="K37" s="211">
        <f>SUM(J37:J47)</f>
        <v>12150</v>
      </c>
    </row>
    <row r="38" spans="1:13" s="69" customFormat="1" ht="26.1" customHeight="1" x14ac:dyDescent="0.15">
      <c r="A38" s="213"/>
      <c r="B38" s="214"/>
      <c r="C38" s="217" t="s">
        <v>93</v>
      </c>
      <c r="D38" s="218"/>
      <c r="E38" s="57">
        <v>200</v>
      </c>
      <c r="F38" s="70" t="s">
        <v>45</v>
      </c>
      <c r="G38" s="59">
        <v>1</v>
      </c>
      <c r="H38" s="59">
        <v>1</v>
      </c>
      <c r="I38" s="59">
        <v>1</v>
      </c>
      <c r="J38" s="71">
        <f>E38*H38*I38</f>
        <v>200</v>
      </c>
      <c r="K38" s="211"/>
    </row>
    <row r="39" spans="1:13" s="69" customFormat="1" ht="26.1" customHeight="1" x14ac:dyDescent="0.15">
      <c r="A39" s="114">
        <v>2</v>
      </c>
      <c r="B39" s="72" t="s">
        <v>72</v>
      </c>
      <c r="C39" s="204" t="s">
        <v>94</v>
      </c>
      <c r="D39" s="205"/>
      <c r="E39" s="73">
        <v>400</v>
      </c>
      <c r="F39" s="74" t="s">
        <v>45</v>
      </c>
      <c r="G39" s="75">
        <v>1</v>
      </c>
      <c r="H39" s="59">
        <v>1</v>
      </c>
      <c r="I39" s="59">
        <v>1</v>
      </c>
      <c r="J39" s="71">
        <f t="shared" ref="J39:J42" si="2">E39*H39*I39</f>
        <v>400</v>
      </c>
      <c r="K39" s="211"/>
    </row>
    <row r="40" spans="1:13" s="69" customFormat="1" ht="26.1" customHeight="1" x14ac:dyDescent="0.15">
      <c r="A40" s="114">
        <v>3</v>
      </c>
      <c r="B40" s="72" t="s">
        <v>73</v>
      </c>
      <c r="C40" s="191" t="s">
        <v>74</v>
      </c>
      <c r="D40" s="192"/>
      <c r="E40" s="76"/>
      <c r="F40" s="77"/>
      <c r="G40" s="78"/>
      <c r="H40" s="59"/>
      <c r="I40" s="59"/>
      <c r="J40" s="71">
        <f t="shared" si="2"/>
        <v>0</v>
      </c>
      <c r="K40" s="211"/>
    </row>
    <row r="41" spans="1:13" s="69" customFormat="1" ht="26.1" customHeight="1" x14ac:dyDescent="0.15">
      <c r="A41" s="114">
        <v>4</v>
      </c>
      <c r="B41" s="72" t="s">
        <v>75</v>
      </c>
      <c r="C41" s="219" t="s">
        <v>76</v>
      </c>
      <c r="D41" s="220"/>
      <c r="E41" s="57"/>
      <c r="F41" s="70"/>
      <c r="G41" s="59"/>
      <c r="H41" s="59"/>
      <c r="I41" s="59"/>
      <c r="J41" s="71">
        <f t="shared" si="2"/>
        <v>0</v>
      </c>
      <c r="K41" s="211"/>
    </row>
    <row r="42" spans="1:13" s="69" customFormat="1" ht="26.1" customHeight="1" x14ac:dyDescent="0.15">
      <c r="A42" s="114">
        <v>5</v>
      </c>
      <c r="B42" s="72" t="s">
        <v>77</v>
      </c>
      <c r="C42" s="221" t="s">
        <v>78</v>
      </c>
      <c r="D42" s="222"/>
      <c r="E42" s="57"/>
      <c r="F42" s="70"/>
      <c r="G42" s="59"/>
      <c r="H42" s="59"/>
      <c r="I42" s="59"/>
      <c r="J42" s="71">
        <f t="shared" si="2"/>
        <v>0</v>
      </c>
      <c r="K42" s="211"/>
    </row>
    <row r="43" spans="1:13" s="69" customFormat="1" ht="26.1" customHeight="1" x14ac:dyDescent="0.15">
      <c r="A43" s="114">
        <v>6</v>
      </c>
      <c r="B43" s="208" t="s">
        <v>79</v>
      </c>
      <c r="C43" s="219" t="s">
        <v>80</v>
      </c>
      <c r="D43" s="220"/>
      <c r="E43" s="57"/>
      <c r="F43" s="70"/>
      <c r="G43" s="59"/>
      <c r="H43" s="59"/>
      <c r="I43" s="59"/>
      <c r="J43" s="71">
        <v>0</v>
      </c>
      <c r="K43" s="211"/>
    </row>
    <row r="44" spans="1:13" s="69" customFormat="1" ht="26.1" customHeight="1" x14ac:dyDescent="0.15">
      <c r="A44" s="114">
        <v>7</v>
      </c>
      <c r="B44" s="199"/>
      <c r="C44" s="219" t="s">
        <v>81</v>
      </c>
      <c r="D44" s="220"/>
      <c r="E44" s="57"/>
      <c r="F44" s="70"/>
      <c r="G44" s="59"/>
      <c r="H44" s="59"/>
      <c r="I44" s="59"/>
      <c r="J44" s="71">
        <v>0</v>
      </c>
      <c r="K44" s="211"/>
    </row>
    <row r="45" spans="1:13" s="69" customFormat="1" ht="26.1" customHeight="1" x14ac:dyDescent="0.15">
      <c r="A45" s="114">
        <v>8</v>
      </c>
      <c r="B45" s="214"/>
      <c r="C45" s="221" t="s">
        <v>82</v>
      </c>
      <c r="D45" s="220"/>
      <c r="E45" s="57"/>
      <c r="F45" s="70"/>
      <c r="G45" s="59"/>
      <c r="H45" s="59"/>
      <c r="I45" s="59"/>
      <c r="J45" s="71">
        <v>0</v>
      </c>
      <c r="K45" s="211"/>
    </row>
    <row r="46" spans="1:13" s="69" customFormat="1" ht="30" customHeight="1" x14ac:dyDescent="0.15">
      <c r="A46" s="114">
        <v>9</v>
      </c>
      <c r="B46" s="111" t="s">
        <v>83</v>
      </c>
      <c r="C46" s="226" t="s">
        <v>84</v>
      </c>
      <c r="D46" s="227"/>
      <c r="E46" s="57"/>
      <c r="F46" s="70"/>
      <c r="G46" s="59"/>
      <c r="H46" s="59"/>
      <c r="I46" s="59"/>
      <c r="J46" s="71" t="s">
        <v>85</v>
      </c>
      <c r="K46" s="211"/>
    </row>
    <row r="47" spans="1:13" s="69" customFormat="1" ht="26.1" customHeight="1" thickBot="1" x14ac:dyDescent="0.2">
      <c r="A47" s="68">
        <v>10</v>
      </c>
      <c r="B47" s="79" t="s">
        <v>86</v>
      </c>
      <c r="C47" s="228" t="s">
        <v>127</v>
      </c>
      <c r="D47" s="229"/>
      <c r="E47" s="60"/>
      <c r="F47" s="80"/>
      <c r="G47" s="62"/>
      <c r="H47" s="62"/>
      <c r="I47" s="62"/>
      <c r="J47" s="81" t="s">
        <v>85</v>
      </c>
      <c r="K47" s="185"/>
    </row>
    <row r="48" spans="1:13" ht="26.1" customHeight="1" x14ac:dyDescent="0.15">
      <c r="A48" s="223" t="s">
        <v>87</v>
      </c>
      <c r="B48" s="224"/>
      <c r="C48" s="224"/>
      <c r="D48" s="224"/>
      <c r="E48" s="224"/>
      <c r="F48" s="224"/>
      <c r="G48" s="224"/>
      <c r="H48" s="224"/>
      <c r="I48" s="224"/>
      <c r="J48" s="225"/>
      <c r="K48" s="82">
        <f>SUM(K9:K47)</f>
        <v>75506.959999999992</v>
      </c>
      <c r="M48" s="83"/>
    </row>
    <row r="49" spans="1:11" ht="26.1" customHeight="1" x14ac:dyDescent="0.15">
      <c r="A49" s="223" t="s">
        <v>88</v>
      </c>
      <c r="B49" s="224"/>
      <c r="C49" s="224"/>
      <c r="D49" s="224"/>
      <c r="E49" s="224"/>
      <c r="F49" s="224"/>
      <c r="G49" s="224"/>
      <c r="H49" s="224"/>
      <c r="I49" s="224"/>
      <c r="J49" s="225"/>
      <c r="K49" s="82">
        <f>K48*10%</f>
        <v>7550.6959999999999</v>
      </c>
    </row>
    <row r="50" spans="1:11" ht="26.1" customHeight="1" thickBot="1" x14ac:dyDescent="0.2">
      <c r="A50" s="288" t="s">
        <v>89</v>
      </c>
      <c r="B50" s="289"/>
      <c r="C50" s="289"/>
      <c r="D50" s="289"/>
      <c r="E50" s="289"/>
      <c r="F50" s="289"/>
      <c r="G50" s="289"/>
      <c r="H50" s="289"/>
      <c r="I50" s="289"/>
      <c r="J50" s="290"/>
      <c r="K50" s="291">
        <f>(K48+K49)*3%</f>
        <v>2491.7296799999995</v>
      </c>
    </row>
    <row r="51" spans="1:11" ht="26.1" customHeight="1" thickTop="1" thickBot="1" x14ac:dyDescent="0.2">
      <c r="A51" s="296" t="s">
        <v>13</v>
      </c>
      <c r="B51" s="297"/>
      <c r="C51" s="297"/>
      <c r="D51" s="297"/>
      <c r="E51" s="297"/>
      <c r="F51" s="297"/>
      <c r="G51" s="297"/>
      <c r="H51" s="297"/>
      <c r="I51" s="297"/>
      <c r="J51" s="298"/>
      <c r="K51" s="299">
        <f>SUM(K48:K50)</f>
        <v>85549.385679999992</v>
      </c>
    </row>
    <row r="52" spans="1:11" ht="26.1" customHeight="1" x14ac:dyDescent="0.15">
      <c r="A52" s="26" t="s">
        <v>14</v>
      </c>
      <c r="B52" s="27" t="s">
        <v>15</v>
      </c>
      <c r="C52" s="28"/>
      <c r="D52" s="28"/>
      <c r="E52" s="29"/>
      <c r="F52" s="30"/>
      <c r="G52" s="30"/>
      <c r="H52" s="30"/>
      <c r="I52" s="30"/>
      <c r="J52" s="31"/>
      <c r="K52" s="33"/>
    </row>
    <row r="53" spans="1:11" ht="26.1" customHeight="1" x14ac:dyDescent="0.15">
      <c r="A53" s="32"/>
      <c r="B53" s="27" t="s">
        <v>90</v>
      </c>
      <c r="C53" s="28"/>
      <c r="D53" s="28"/>
      <c r="E53" s="29"/>
      <c r="F53" s="30"/>
      <c r="G53" s="30"/>
      <c r="H53" s="30"/>
      <c r="I53" s="30"/>
      <c r="J53" s="31"/>
      <c r="K53" s="33"/>
    </row>
    <row r="54" spans="1:11" ht="26.1" customHeight="1" x14ac:dyDescent="0.15">
      <c r="A54" s="32"/>
      <c r="B54" s="27" t="s">
        <v>91</v>
      </c>
      <c r="C54" s="28"/>
      <c r="D54" s="28"/>
      <c r="E54" s="29"/>
      <c r="F54" s="30"/>
      <c r="G54" s="30"/>
      <c r="H54" s="30"/>
      <c r="I54" s="30"/>
      <c r="J54" s="29"/>
      <c r="K54" s="34"/>
    </row>
    <row r="55" spans="1:11" ht="26.1" customHeight="1" x14ac:dyDescent="0.15">
      <c r="A55" s="32"/>
      <c r="B55" s="27" t="s">
        <v>18</v>
      </c>
      <c r="C55" s="28"/>
      <c r="D55" s="28"/>
      <c r="E55" s="29"/>
      <c r="F55" s="30"/>
      <c r="G55" s="30"/>
      <c r="H55" s="30"/>
      <c r="I55" s="30"/>
      <c r="J55" s="29"/>
      <c r="K55" s="34"/>
    </row>
    <row r="56" spans="1:11" ht="26.1" customHeight="1" thickBot="1" x14ac:dyDescent="0.2">
      <c r="A56" s="35"/>
      <c r="B56" s="36" t="s">
        <v>92</v>
      </c>
      <c r="C56" s="37"/>
      <c r="D56" s="37"/>
      <c r="E56" s="38"/>
      <c r="F56" s="39"/>
      <c r="G56" s="39"/>
      <c r="H56" s="39"/>
      <c r="I56" s="39"/>
      <c r="J56" s="38"/>
      <c r="K56" s="40"/>
    </row>
    <row r="57" spans="1:11" ht="26.1" customHeight="1" x14ac:dyDescent="0.15">
      <c r="A57" s="41"/>
      <c r="B57" s="42"/>
      <c r="C57" s="42"/>
      <c r="D57" s="300"/>
      <c r="E57" s="300"/>
      <c r="F57" s="30"/>
      <c r="G57" s="30"/>
      <c r="H57" s="30"/>
      <c r="I57" s="30"/>
      <c r="J57" s="29"/>
      <c r="K57" s="34"/>
    </row>
    <row r="58" spans="1:11" ht="26.1" customHeight="1" x14ac:dyDescent="0.15">
      <c r="A58" s="43" t="s">
        <v>20</v>
      </c>
      <c r="B58" s="42"/>
      <c r="C58" s="42"/>
      <c r="D58" s="42"/>
      <c r="E58" s="301" t="s">
        <v>21</v>
      </c>
      <c r="F58" s="30"/>
      <c r="G58" s="30"/>
      <c r="H58" s="30"/>
      <c r="I58" s="30"/>
      <c r="J58" s="42"/>
      <c r="K58" s="44"/>
    </row>
    <row r="59" spans="1:11" ht="26.1" customHeight="1" x14ac:dyDescent="0.15">
      <c r="A59" s="26"/>
      <c r="B59" s="27"/>
      <c r="C59" s="27"/>
      <c r="D59" s="27"/>
      <c r="E59" s="27"/>
      <c r="F59" s="30"/>
      <c r="G59" s="30"/>
      <c r="H59" s="30"/>
      <c r="I59" s="30"/>
      <c r="J59" s="30"/>
      <c r="K59" s="45"/>
    </row>
    <row r="60" spans="1:11" ht="26.1" customHeight="1" thickBot="1" x14ac:dyDescent="0.2">
      <c r="A60" s="46"/>
      <c r="B60" s="36"/>
      <c r="C60" s="36"/>
      <c r="D60" s="36"/>
      <c r="E60" s="36"/>
      <c r="F60" s="39"/>
      <c r="G60" s="39"/>
      <c r="H60" s="39"/>
      <c r="I60" s="39"/>
      <c r="J60" s="39"/>
      <c r="K60" s="47"/>
    </row>
    <row r="61" spans="1:11" ht="26.1" customHeight="1" x14ac:dyDescent="0.15">
      <c r="B61" s="6"/>
      <c r="C61" s="6"/>
      <c r="D61" s="6"/>
      <c r="E61" s="49"/>
      <c r="F61" s="50"/>
      <c r="G61" s="50"/>
      <c r="H61" s="50"/>
      <c r="I61" s="50"/>
      <c r="J61" s="50"/>
      <c r="K61" s="50"/>
    </row>
    <row r="62" spans="1:11" ht="26.1" customHeight="1" x14ac:dyDescent="0.15">
      <c r="B62" s="6"/>
      <c r="C62" s="6"/>
      <c r="D62" s="6"/>
      <c r="E62" s="49"/>
      <c r="F62" s="50"/>
      <c r="G62" s="50"/>
      <c r="H62" s="50"/>
      <c r="I62" s="50"/>
      <c r="J62" s="50"/>
      <c r="K62" s="50"/>
    </row>
    <row r="63" spans="1:11" ht="26.1" customHeight="1" x14ac:dyDescent="0.15">
      <c r="B63" s="6"/>
      <c r="C63" s="6"/>
      <c r="D63" s="6"/>
      <c r="E63" s="49"/>
      <c r="F63" s="50"/>
      <c r="G63" s="50"/>
      <c r="H63" s="50"/>
      <c r="I63" s="50"/>
      <c r="J63" s="50"/>
      <c r="K63" s="50"/>
    </row>
    <row r="64" spans="1:11" ht="26.1" customHeight="1" x14ac:dyDescent="0.15">
      <c r="B64" s="6"/>
      <c r="C64" s="6"/>
      <c r="D64" s="6"/>
      <c r="E64" s="49"/>
      <c r="F64" s="50"/>
      <c r="G64" s="50"/>
      <c r="H64" s="50"/>
      <c r="I64" s="50"/>
      <c r="J64" s="50"/>
      <c r="K64" s="50"/>
    </row>
    <row r="65" spans="1:11" ht="26.1" customHeight="1" x14ac:dyDescent="0.15">
      <c r="B65" s="6"/>
      <c r="C65" s="6"/>
      <c r="D65" s="6"/>
      <c r="E65" s="49"/>
      <c r="F65" s="50"/>
      <c r="G65" s="50"/>
      <c r="H65" s="50"/>
      <c r="I65" s="50"/>
      <c r="J65" s="50"/>
      <c r="K65" s="50"/>
    </row>
    <row r="66" spans="1:11" ht="26.1" customHeight="1" x14ac:dyDescent="0.15">
      <c r="B66" s="6"/>
      <c r="C66" s="6"/>
      <c r="D66" s="6"/>
      <c r="E66" s="49"/>
      <c r="F66" s="50"/>
      <c r="G66" s="50"/>
      <c r="H66" s="50"/>
      <c r="I66" s="50"/>
      <c r="J66" s="50"/>
      <c r="K66" s="50"/>
    </row>
    <row r="67" spans="1:11" ht="26.1" customHeight="1" x14ac:dyDescent="0.15">
      <c r="B67" s="6"/>
      <c r="C67" s="6"/>
      <c r="D67" s="6"/>
      <c r="E67" s="49"/>
      <c r="F67" s="50"/>
      <c r="G67" s="50"/>
      <c r="H67" s="50"/>
      <c r="I67" s="50"/>
      <c r="J67" s="50"/>
      <c r="K67" s="50"/>
    </row>
    <row r="68" spans="1:11" ht="26.1" customHeight="1" x14ac:dyDescent="0.15">
      <c r="B68" s="6"/>
      <c r="C68" s="6"/>
      <c r="D68" s="6"/>
      <c r="E68" s="49"/>
      <c r="F68" s="50"/>
      <c r="G68" s="50"/>
      <c r="H68" s="50"/>
      <c r="I68" s="50"/>
      <c r="J68" s="50"/>
      <c r="K68" s="50"/>
    </row>
    <row r="69" spans="1:11" ht="26.1" customHeight="1" x14ac:dyDescent="0.15">
      <c r="B69" s="6"/>
      <c r="C69" s="6"/>
      <c r="D69" s="6"/>
      <c r="E69" s="49"/>
      <c r="F69" s="50"/>
      <c r="G69" s="50"/>
      <c r="H69" s="50"/>
      <c r="I69" s="50"/>
      <c r="J69" s="50"/>
      <c r="K69" s="50"/>
    </row>
    <row r="70" spans="1:11" ht="26.1" customHeight="1" x14ac:dyDescent="0.15">
      <c r="B70" s="6"/>
      <c r="C70" s="6"/>
      <c r="D70" s="6"/>
      <c r="E70" s="49"/>
      <c r="F70" s="50"/>
      <c r="G70" s="50"/>
      <c r="H70" s="50"/>
      <c r="I70" s="50"/>
      <c r="J70" s="50"/>
      <c r="K70" s="50"/>
    </row>
    <row r="71" spans="1:11" ht="26.1" customHeight="1" x14ac:dyDescent="0.15">
      <c r="B71" s="6"/>
      <c r="C71" s="6"/>
      <c r="D71" s="6"/>
      <c r="E71" s="49"/>
      <c r="F71" s="50"/>
      <c r="G71" s="50"/>
      <c r="H71" s="50"/>
      <c r="I71" s="50"/>
      <c r="J71" s="50"/>
      <c r="K71" s="50"/>
    </row>
    <row r="72" spans="1:11" ht="26.1" customHeight="1" x14ac:dyDescent="0.15">
      <c r="A72" s="1"/>
      <c r="B72" s="6"/>
      <c r="C72" s="6"/>
      <c r="D72" s="6"/>
      <c r="E72" s="49"/>
      <c r="F72" s="50"/>
      <c r="G72" s="50"/>
      <c r="H72" s="50"/>
      <c r="I72" s="50"/>
      <c r="J72" s="50"/>
      <c r="K72" s="50"/>
    </row>
    <row r="73" spans="1:11" ht="26.1" customHeight="1" x14ac:dyDescent="0.15">
      <c r="A73" s="1"/>
      <c r="B73" s="6"/>
      <c r="C73" s="6"/>
      <c r="D73" s="6"/>
      <c r="E73" s="49"/>
      <c r="F73" s="50"/>
      <c r="G73" s="50"/>
      <c r="H73" s="50"/>
      <c r="I73" s="50"/>
      <c r="J73" s="50"/>
      <c r="K73" s="50"/>
    </row>
    <row r="74" spans="1:11" ht="26.1" customHeight="1" x14ac:dyDescent="0.15">
      <c r="A74" s="1"/>
      <c r="B74" s="6"/>
      <c r="C74" s="6"/>
      <c r="D74" s="6"/>
      <c r="E74" s="49"/>
      <c r="F74" s="50"/>
      <c r="G74" s="50"/>
      <c r="H74" s="50"/>
      <c r="I74" s="50"/>
      <c r="J74" s="50"/>
      <c r="K74" s="50"/>
    </row>
    <row r="75" spans="1:11" ht="26.1" customHeight="1" x14ac:dyDescent="0.15">
      <c r="A75" s="1"/>
      <c r="B75" s="6"/>
      <c r="C75" s="6"/>
      <c r="D75" s="6"/>
      <c r="E75" s="49"/>
      <c r="F75" s="50"/>
      <c r="G75" s="50"/>
      <c r="H75" s="50"/>
      <c r="I75" s="50"/>
      <c r="J75" s="50"/>
      <c r="K75" s="50"/>
    </row>
    <row r="76" spans="1:11" ht="26.1" customHeight="1" x14ac:dyDescent="0.15">
      <c r="A76" s="1"/>
      <c r="B76" s="6"/>
      <c r="C76" s="6"/>
      <c r="D76" s="6"/>
      <c r="E76" s="49"/>
      <c r="F76" s="50"/>
      <c r="G76" s="50"/>
      <c r="H76" s="50"/>
      <c r="I76" s="50"/>
      <c r="J76" s="50"/>
      <c r="K76" s="50"/>
    </row>
    <row r="77" spans="1:11" ht="26.1" customHeight="1" x14ac:dyDescent="0.15">
      <c r="A77" s="1"/>
      <c r="B77" s="6"/>
      <c r="C77" s="6"/>
      <c r="D77" s="6"/>
      <c r="E77" s="49"/>
      <c r="F77" s="50"/>
      <c r="G77" s="50"/>
      <c r="H77" s="50"/>
      <c r="I77" s="50"/>
      <c r="J77" s="50"/>
      <c r="K77" s="50"/>
    </row>
    <row r="78" spans="1:11" ht="26.1" customHeight="1" x14ac:dyDescent="0.15">
      <c r="A78" s="1"/>
      <c r="B78" s="6"/>
      <c r="C78" s="6"/>
      <c r="D78" s="6"/>
      <c r="E78" s="49"/>
      <c r="F78" s="50"/>
      <c r="G78" s="50"/>
      <c r="H78" s="50"/>
      <c r="I78" s="50"/>
      <c r="J78" s="50"/>
      <c r="K78" s="50"/>
    </row>
    <row r="79" spans="1:11" ht="26.1" customHeight="1" x14ac:dyDescent="0.15">
      <c r="A79" s="1"/>
      <c r="B79" s="6"/>
      <c r="C79" s="6"/>
      <c r="D79" s="6"/>
      <c r="E79" s="49"/>
      <c r="F79" s="50"/>
      <c r="G79" s="50"/>
      <c r="H79" s="50"/>
      <c r="I79" s="50"/>
      <c r="J79" s="50"/>
      <c r="K79" s="50"/>
    </row>
    <row r="80" spans="1:11" ht="26.1" customHeight="1" x14ac:dyDescent="0.15">
      <c r="A80" s="1"/>
      <c r="B80" s="6"/>
      <c r="C80" s="6"/>
      <c r="D80" s="6"/>
      <c r="E80" s="49"/>
      <c r="F80" s="50"/>
      <c r="G80" s="50"/>
      <c r="H80" s="50"/>
      <c r="I80" s="50"/>
      <c r="J80" s="50"/>
      <c r="K80" s="50"/>
    </row>
    <row r="81" spans="1:11" ht="26.1" customHeight="1" x14ac:dyDescent="0.15">
      <c r="A81" s="1"/>
      <c r="B81" s="6"/>
      <c r="C81" s="6"/>
      <c r="D81" s="6"/>
      <c r="E81" s="49"/>
      <c r="F81" s="50"/>
      <c r="G81" s="50"/>
      <c r="H81" s="50"/>
      <c r="I81" s="50"/>
      <c r="J81" s="50"/>
      <c r="K81" s="50"/>
    </row>
    <row r="82" spans="1:11" ht="26.1" customHeight="1" x14ac:dyDescent="0.15">
      <c r="A82" s="1"/>
      <c r="B82" s="6"/>
      <c r="C82" s="6"/>
      <c r="D82" s="6"/>
      <c r="E82" s="49"/>
      <c r="F82" s="50"/>
      <c r="G82" s="50"/>
      <c r="H82" s="50"/>
      <c r="I82" s="50"/>
      <c r="J82" s="50"/>
      <c r="K82" s="50"/>
    </row>
    <row r="83" spans="1:11" ht="26.1" customHeight="1" x14ac:dyDescent="0.15">
      <c r="A83" s="1"/>
      <c r="B83" s="6"/>
      <c r="C83" s="6"/>
      <c r="D83" s="6"/>
      <c r="E83" s="49"/>
      <c r="F83" s="50"/>
      <c r="G83" s="50"/>
      <c r="H83" s="50"/>
      <c r="I83" s="50"/>
      <c r="J83" s="50"/>
      <c r="K83" s="50"/>
    </row>
    <row r="84" spans="1:11" ht="26.1" customHeight="1" x14ac:dyDescent="0.15">
      <c r="A84" s="1"/>
      <c r="B84" s="6"/>
      <c r="C84" s="6"/>
      <c r="D84" s="6"/>
      <c r="E84" s="49"/>
      <c r="F84" s="50"/>
      <c r="G84" s="50"/>
      <c r="H84" s="50"/>
      <c r="I84" s="50"/>
      <c r="J84" s="50"/>
      <c r="K84" s="50"/>
    </row>
    <row r="85" spans="1:11" ht="26.1" customHeight="1" x14ac:dyDescent="0.15">
      <c r="A85" s="1"/>
      <c r="B85" s="6"/>
      <c r="C85" s="6"/>
      <c r="D85" s="6"/>
      <c r="E85" s="49"/>
      <c r="F85" s="50"/>
      <c r="G85" s="50"/>
      <c r="H85" s="50"/>
      <c r="I85" s="50"/>
      <c r="J85" s="50"/>
      <c r="K85" s="50"/>
    </row>
    <row r="86" spans="1:11" ht="26.1" customHeight="1" x14ac:dyDescent="0.15">
      <c r="A86" s="1"/>
      <c r="B86" s="6"/>
      <c r="C86" s="6"/>
      <c r="D86" s="6"/>
      <c r="E86" s="49"/>
      <c r="F86" s="50"/>
      <c r="G86" s="50"/>
      <c r="H86" s="50"/>
      <c r="I86" s="50"/>
      <c r="J86" s="50"/>
      <c r="K86" s="50"/>
    </row>
    <row r="87" spans="1:11" ht="26.1" customHeight="1" x14ac:dyDescent="0.15">
      <c r="A87" s="1"/>
      <c r="B87" s="6"/>
      <c r="C87" s="6"/>
      <c r="D87" s="6"/>
      <c r="E87" s="49"/>
      <c r="F87" s="50"/>
      <c r="G87" s="50"/>
      <c r="H87" s="50"/>
      <c r="I87" s="50"/>
      <c r="J87" s="50"/>
      <c r="K87" s="50"/>
    </row>
    <row r="88" spans="1:11" ht="26.1" customHeight="1" x14ac:dyDescent="0.15">
      <c r="A88" s="1"/>
      <c r="B88" s="6"/>
      <c r="C88" s="6"/>
      <c r="D88" s="6"/>
      <c r="E88" s="49"/>
      <c r="F88" s="50"/>
      <c r="G88" s="50"/>
      <c r="H88" s="50"/>
      <c r="I88" s="50"/>
      <c r="J88" s="50"/>
      <c r="K88" s="50"/>
    </row>
    <row r="89" spans="1:11" ht="26.1" customHeight="1" x14ac:dyDescent="0.15">
      <c r="A89" s="1"/>
      <c r="B89" s="6"/>
      <c r="C89" s="6"/>
      <c r="D89" s="6"/>
      <c r="E89" s="49"/>
      <c r="F89" s="50"/>
      <c r="G89" s="50"/>
      <c r="H89" s="50"/>
      <c r="I89" s="50"/>
      <c r="J89" s="50"/>
      <c r="K89" s="50"/>
    </row>
    <row r="90" spans="1:11" ht="26.1" customHeight="1" x14ac:dyDescent="0.15">
      <c r="A90" s="1"/>
      <c r="B90" s="6"/>
      <c r="C90" s="6"/>
      <c r="D90" s="6"/>
      <c r="E90" s="49"/>
      <c r="F90" s="50"/>
      <c r="G90" s="50"/>
      <c r="H90" s="50"/>
      <c r="I90" s="50"/>
      <c r="J90" s="50"/>
      <c r="K90" s="50"/>
    </row>
    <row r="91" spans="1:11" ht="26.1" customHeight="1" x14ac:dyDescent="0.15">
      <c r="A91" s="1"/>
      <c r="B91" s="6"/>
      <c r="C91" s="6"/>
      <c r="D91" s="6"/>
      <c r="E91" s="49"/>
      <c r="F91" s="50"/>
      <c r="G91" s="50"/>
      <c r="H91" s="50"/>
      <c r="I91" s="50"/>
      <c r="J91" s="50"/>
      <c r="K91" s="50"/>
    </row>
    <row r="92" spans="1:11" ht="26.1" customHeight="1" x14ac:dyDescent="0.15">
      <c r="A92" s="1"/>
      <c r="B92" s="6"/>
      <c r="C92" s="6"/>
      <c r="D92" s="6"/>
      <c r="E92" s="49"/>
      <c r="F92" s="50"/>
      <c r="G92" s="50"/>
      <c r="H92" s="50"/>
      <c r="I92" s="50"/>
      <c r="J92" s="50"/>
      <c r="K92" s="50"/>
    </row>
    <row r="93" spans="1:11" ht="26.1" customHeight="1" x14ac:dyDescent="0.15">
      <c r="A93" s="1"/>
      <c r="B93" s="6"/>
      <c r="C93" s="6"/>
      <c r="D93" s="6"/>
      <c r="E93" s="49"/>
      <c r="F93" s="50"/>
      <c r="G93" s="50"/>
      <c r="H93" s="50"/>
      <c r="I93" s="50"/>
      <c r="J93" s="50"/>
      <c r="K93" s="50"/>
    </row>
    <row r="94" spans="1:11" ht="26.1" customHeight="1" x14ac:dyDescent="0.15">
      <c r="A94" s="1"/>
      <c r="B94" s="6"/>
      <c r="C94" s="6"/>
      <c r="D94" s="6"/>
      <c r="E94" s="49"/>
      <c r="F94" s="50"/>
      <c r="G94" s="50"/>
      <c r="H94" s="50"/>
      <c r="I94" s="50"/>
      <c r="J94" s="50"/>
      <c r="K94" s="50"/>
    </row>
    <row r="95" spans="1:11" ht="26.1" customHeight="1" x14ac:dyDescent="0.15">
      <c r="A95" s="1"/>
      <c r="B95" s="6"/>
      <c r="C95" s="6"/>
      <c r="D95" s="6"/>
      <c r="E95" s="49"/>
      <c r="F95" s="50"/>
      <c r="G95" s="50"/>
      <c r="H95" s="50"/>
      <c r="I95" s="50"/>
      <c r="J95" s="50"/>
      <c r="K95" s="50"/>
    </row>
    <row r="96" spans="1:11" ht="26.1" customHeight="1" x14ac:dyDescent="0.15">
      <c r="A96" s="1"/>
      <c r="B96" s="6"/>
      <c r="C96" s="6"/>
      <c r="D96" s="6"/>
      <c r="E96" s="49"/>
      <c r="F96" s="50"/>
      <c r="G96" s="50"/>
      <c r="H96" s="50"/>
      <c r="I96" s="50"/>
      <c r="J96" s="50"/>
      <c r="K96" s="50"/>
    </row>
  </sheetData>
  <mergeCells count="63">
    <mergeCell ref="A48:J48"/>
    <mergeCell ref="A49:J49"/>
    <mergeCell ref="A50:J50"/>
    <mergeCell ref="A51:J51"/>
    <mergeCell ref="B43:B45"/>
    <mergeCell ref="C43:D43"/>
    <mergeCell ref="C44:D44"/>
    <mergeCell ref="C45:D45"/>
    <mergeCell ref="C46:D46"/>
    <mergeCell ref="C47:D47"/>
    <mergeCell ref="A36:K36"/>
    <mergeCell ref="A37:A38"/>
    <mergeCell ref="B37:B38"/>
    <mergeCell ref="C37:D37"/>
    <mergeCell ref="K37:K47"/>
    <mergeCell ref="C38:D38"/>
    <mergeCell ref="C39:D39"/>
    <mergeCell ref="C40:D40"/>
    <mergeCell ref="C41:D41"/>
    <mergeCell ref="C42:D42"/>
    <mergeCell ref="A28:K28"/>
    <mergeCell ref="C29:D29"/>
    <mergeCell ref="K29:K35"/>
    <mergeCell ref="C30:D30"/>
    <mergeCell ref="C31:D31"/>
    <mergeCell ref="C32:D32"/>
    <mergeCell ref="C34:D34"/>
    <mergeCell ref="C35:D35"/>
    <mergeCell ref="A22:K22"/>
    <mergeCell ref="C23:D23"/>
    <mergeCell ref="K23:K27"/>
    <mergeCell ref="C24:D24"/>
    <mergeCell ref="C25:D25"/>
    <mergeCell ref="C26:D26"/>
    <mergeCell ref="C27:D27"/>
    <mergeCell ref="A14:K14"/>
    <mergeCell ref="C15:D15"/>
    <mergeCell ref="A16:K16"/>
    <mergeCell ref="A17:A19"/>
    <mergeCell ref="B17:B19"/>
    <mergeCell ref="C17:D17"/>
    <mergeCell ref="K17:K21"/>
    <mergeCell ref="C18:D18"/>
    <mergeCell ref="C19:D19"/>
    <mergeCell ref="A20:A21"/>
    <mergeCell ref="B20:B21"/>
    <mergeCell ref="C20:D20"/>
    <mergeCell ref="C21:D21"/>
    <mergeCell ref="A11:K11"/>
    <mergeCell ref="A12:A13"/>
    <mergeCell ref="B12:B13"/>
    <mergeCell ref="C12:D12"/>
    <mergeCell ref="K12:K13"/>
    <mergeCell ref="C13:D13"/>
    <mergeCell ref="A1:K1"/>
    <mergeCell ref="A6:F6"/>
    <mergeCell ref="C7:D7"/>
    <mergeCell ref="A8:K8"/>
    <mergeCell ref="A9:A10"/>
    <mergeCell ref="B9:B10"/>
    <mergeCell ref="C9:D9"/>
    <mergeCell ref="K9:K10"/>
    <mergeCell ref="C10:D10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K94"/>
  <sheetViews>
    <sheetView zoomScale="90" zoomScaleNormal="90" workbookViewId="0">
      <selection activeCell="D57" sqref="D57"/>
    </sheetView>
  </sheetViews>
  <sheetFormatPr defaultColWidth="9" defaultRowHeight="26.1" customHeight="1" x14ac:dyDescent="0.15"/>
  <cols>
    <col min="1" max="1" width="8.375" style="48" customWidth="1"/>
    <col min="2" max="2" width="18.625" style="7" customWidth="1"/>
    <col min="3" max="3" width="46.25" style="7" customWidth="1"/>
    <col min="4" max="4" width="47" style="7" customWidth="1"/>
    <col min="5" max="5" width="7.375" style="1" customWidth="1"/>
    <col min="6" max="6" width="8.625" style="1" customWidth="1"/>
    <col min="7" max="9" width="7.375" style="1" customWidth="1"/>
    <col min="10" max="10" width="8.875" style="1" customWidth="1"/>
    <col min="11" max="11" width="10.625" style="1" customWidth="1"/>
    <col min="12" max="16384" width="9" style="1"/>
  </cols>
  <sheetData>
    <row r="1" spans="1:11" ht="39.950000000000003" customHeight="1" x14ac:dyDescent="0.15">
      <c r="A1" s="169" t="s">
        <v>138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26.1" customHeight="1" x14ac:dyDescent="0.15">
      <c r="A2" s="51" t="s">
        <v>139</v>
      </c>
      <c r="B2" s="51"/>
      <c r="C2" s="51"/>
      <c r="D2" s="51"/>
      <c r="E2" s="51" t="s">
        <v>140</v>
      </c>
      <c r="F2" s="126"/>
      <c r="G2" s="51"/>
      <c r="H2" s="52"/>
      <c r="I2" s="55"/>
      <c r="J2" s="55"/>
      <c r="K2" s="55"/>
    </row>
    <row r="3" spans="1:11" ht="26.1" customHeight="1" x14ac:dyDescent="0.15">
      <c r="A3" s="6" t="s">
        <v>3</v>
      </c>
      <c r="B3" s="6"/>
      <c r="C3" s="6"/>
      <c r="D3" s="6"/>
      <c r="E3" s="6" t="s">
        <v>107</v>
      </c>
      <c r="F3" s="8"/>
      <c r="G3" s="6"/>
      <c r="H3" s="9"/>
    </row>
    <row r="4" spans="1:11" ht="26.1" customHeight="1" x14ac:dyDescent="0.15">
      <c r="A4" s="127" t="s">
        <v>108</v>
      </c>
      <c r="B4" s="127"/>
      <c r="C4" s="128"/>
      <c r="D4" s="128"/>
      <c r="E4" s="129"/>
      <c r="F4" s="130"/>
      <c r="G4" s="130"/>
      <c r="H4" s="129"/>
      <c r="I4" s="55"/>
      <c r="J4" s="55"/>
      <c r="K4" s="55"/>
    </row>
    <row r="5" spans="1:11" ht="26.1" customHeight="1" x14ac:dyDescent="0.15">
      <c r="A5" s="14"/>
      <c r="B5" s="13"/>
      <c r="C5" s="14"/>
      <c r="D5" s="14"/>
      <c r="E5" s="15"/>
      <c r="F5" s="16"/>
      <c r="G5" s="16"/>
      <c r="H5" s="15"/>
      <c r="I5" s="15"/>
      <c r="J5" s="17"/>
      <c r="K5" s="15"/>
    </row>
    <row r="6" spans="1:11" ht="26.1" customHeight="1" thickBot="1" x14ac:dyDescent="0.2">
      <c r="A6" s="170"/>
      <c r="B6" s="170"/>
      <c r="C6" s="170"/>
      <c r="D6" s="170"/>
      <c r="E6" s="170"/>
      <c r="F6" s="170"/>
      <c r="G6" s="49"/>
      <c r="H6" s="49"/>
      <c r="I6" s="18"/>
      <c r="J6" s="19"/>
    </row>
    <row r="7" spans="1:11" ht="26.1" customHeight="1" thickBot="1" x14ac:dyDescent="0.2">
      <c r="A7" s="117" t="s">
        <v>5</v>
      </c>
      <c r="B7" s="118" t="s">
        <v>22</v>
      </c>
      <c r="C7" s="175" t="s">
        <v>7</v>
      </c>
      <c r="D7" s="176"/>
      <c r="E7" s="119" t="s">
        <v>8</v>
      </c>
      <c r="F7" s="120" t="s">
        <v>9</v>
      </c>
      <c r="G7" s="120" t="s">
        <v>23</v>
      </c>
      <c r="H7" s="120" t="s">
        <v>24</v>
      </c>
      <c r="I7" s="120" t="s">
        <v>25</v>
      </c>
      <c r="J7" s="121" t="s">
        <v>26</v>
      </c>
      <c r="K7" s="122" t="s">
        <v>27</v>
      </c>
    </row>
    <row r="8" spans="1:11" ht="26.1" customHeight="1" x14ac:dyDescent="0.15">
      <c r="A8" s="177" t="s">
        <v>141</v>
      </c>
      <c r="B8" s="178"/>
      <c r="C8" s="178"/>
      <c r="D8" s="178"/>
      <c r="E8" s="178"/>
      <c r="F8" s="178"/>
      <c r="G8" s="178"/>
      <c r="H8" s="178"/>
      <c r="I8" s="178"/>
      <c r="J8" s="178"/>
      <c r="K8" s="179"/>
    </row>
    <row r="9" spans="1:11" ht="26.1" customHeight="1" x14ac:dyDescent="0.15">
      <c r="A9" s="85">
        <v>1</v>
      </c>
      <c r="B9" s="67" t="s">
        <v>142</v>
      </c>
      <c r="C9" s="241" t="s">
        <v>143</v>
      </c>
      <c r="D9" s="241"/>
      <c r="E9" s="57">
        <v>5</v>
      </c>
      <c r="F9" s="58" t="s">
        <v>57</v>
      </c>
      <c r="G9" s="59">
        <v>1</v>
      </c>
      <c r="H9" s="59">
        <v>1</v>
      </c>
      <c r="I9" s="59">
        <v>4</v>
      </c>
      <c r="J9" s="59">
        <f t="shared" ref="J9:J32" si="0">E9*G9*H9*I9</f>
        <v>20</v>
      </c>
      <c r="K9" s="246">
        <f>SUM(J9:J32)</f>
        <v>12320.299999999997</v>
      </c>
    </row>
    <row r="10" spans="1:11" ht="26.1" customHeight="1" x14ac:dyDescent="0.15">
      <c r="A10" s="148">
        <v>2</v>
      </c>
      <c r="B10" s="67" t="s">
        <v>51</v>
      </c>
      <c r="C10" s="204" t="s">
        <v>197</v>
      </c>
      <c r="D10" s="205"/>
      <c r="E10" s="131">
        <v>9.9</v>
      </c>
      <c r="F10" s="91" t="s">
        <v>198</v>
      </c>
      <c r="G10" s="75">
        <v>1</v>
      </c>
      <c r="H10" s="75">
        <v>1</v>
      </c>
      <c r="I10" s="75">
        <v>1</v>
      </c>
      <c r="J10" s="59">
        <f t="shared" si="0"/>
        <v>9.9</v>
      </c>
      <c r="K10" s="247"/>
    </row>
    <row r="11" spans="1:11" ht="30.75" customHeight="1" x14ac:dyDescent="0.15">
      <c r="A11" s="85">
        <v>3</v>
      </c>
      <c r="B11" s="67" t="s">
        <v>144</v>
      </c>
      <c r="C11" s="226" t="s">
        <v>232</v>
      </c>
      <c r="D11" s="227"/>
      <c r="E11" s="73">
        <v>120</v>
      </c>
      <c r="F11" s="58" t="s">
        <v>57</v>
      </c>
      <c r="G11" s="59">
        <v>1</v>
      </c>
      <c r="H11" s="59">
        <v>1</v>
      </c>
      <c r="I11" s="75">
        <v>5</v>
      </c>
      <c r="J11" s="75">
        <f t="shared" si="0"/>
        <v>600</v>
      </c>
      <c r="K11" s="247"/>
    </row>
    <row r="12" spans="1:11" ht="26.1" customHeight="1" x14ac:dyDescent="0.15">
      <c r="A12" s="148">
        <v>4</v>
      </c>
      <c r="B12" s="67" t="s">
        <v>145</v>
      </c>
      <c r="C12" s="249" t="s">
        <v>195</v>
      </c>
      <c r="D12" s="249"/>
      <c r="E12" s="73">
        <v>120</v>
      </c>
      <c r="F12" s="58" t="s">
        <v>57</v>
      </c>
      <c r="G12" s="59">
        <v>1</v>
      </c>
      <c r="H12" s="59">
        <v>1</v>
      </c>
      <c r="I12" s="75">
        <v>6</v>
      </c>
      <c r="J12" s="59">
        <f t="shared" si="0"/>
        <v>720</v>
      </c>
      <c r="K12" s="247"/>
    </row>
    <row r="13" spans="1:11" s="15" customFormat="1" ht="26.1" customHeight="1" x14ac:dyDescent="0.15">
      <c r="A13" s="85">
        <v>5</v>
      </c>
      <c r="B13" s="208" t="s">
        <v>146</v>
      </c>
      <c r="C13" s="241" t="s">
        <v>187</v>
      </c>
      <c r="D13" s="241"/>
      <c r="E13" s="57">
        <v>50</v>
      </c>
      <c r="F13" s="58" t="s">
        <v>50</v>
      </c>
      <c r="G13" s="59">
        <v>1</v>
      </c>
      <c r="H13" s="59">
        <v>1</v>
      </c>
      <c r="I13" s="75">
        <v>2</v>
      </c>
      <c r="J13" s="59">
        <f t="shared" si="0"/>
        <v>100</v>
      </c>
      <c r="K13" s="247"/>
    </row>
    <row r="14" spans="1:11" s="15" customFormat="1" ht="26.1" customHeight="1" x14ac:dyDescent="0.15">
      <c r="A14" s="148">
        <v>6</v>
      </c>
      <c r="B14" s="199"/>
      <c r="C14" s="215" t="s">
        <v>199</v>
      </c>
      <c r="D14" s="216"/>
      <c r="E14" s="87">
        <v>25</v>
      </c>
      <c r="F14" s="64" t="s">
        <v>50</v>
      </c>
      <c r="G14" s="87">
        <v>1</v>
      </c>
      <c r="H14" s="87">
        <v>1</v>
      </c>
      <c r="I14" s="87">
        <v>4</v>
      </c>
      <c r="J14" s="59">
        <f t="shared" si="0"/>
        <v>100</v>
      </c>
      <c r="K14" s="247"/>
    </row>
    <row r="15" spans="1:11" s="15" customFormat="1" ht="26.1" customHeight="1" x14ac:dyDescent="0.15">
      <c r="A15" s="85">
        <v>7</v>
      </c>
      <c r="B15" s="214"/>
      <c r="C15" s="215" t="s">
        <v>186</v>
      </c>
      <c r="D15" s="216"/>
      <c r="E15" s="87">
        <v>10</v>
      </c>
      <c r="F15" s="64" t="s">
        <v>50</v>
      </c>
      <c r="G15" s="87">
        <v>1</v>
      </c>
      <c r="H15" s="87">
        <v>1</v>
      </c>
      <c r="I15" s="87">
        <v>1</v>
      </c>
      <c r="J15" s="59">
        <f t="shared" si="0"/>
        <v>10</v>
      </c>
      <c r="K15" s="247"/>
    </row>
    <row r="16" spans="1:11" ht="26.1" customHeight="1" x14ac:dyDescent="0.15">
      <c r="A16" s="148">
        <v>8</v>
      </c>
      <c r="B16" s="67" t="s">
        <v>147</v>
      </c>
      <c r="C16" s="150" t="s">
        <v>148</v>
      </c>
      <c r="D16" s="151"/>
      <c r="E16" s="57">
        <v>40</v>
      </c>
      <c r="F16" s="58" t="s">
        <v>149</v>
      </c>
      <c r="G16" s="59">
        <v>1</v>
      </c>
      <c r="H16" s="59">
        <v>1</v>
      </c>
      <c r="I16" s="59">
        <v>1</v>
      </c>
      <c r="J16" s="59">
        <f t="shared" si="0"/>
        <v>40</v>
      </c>
      <c r="K16" s="247"/>
    </row>
    <row r="17" spans="1:11" ht="26.1" customHeight="1" x14ac:dyDescent="0.15">
      <c r="A17" s="85">
        <v>9</v>
      </c>
      <c r="B17" s="67" t="s">
        <v>150</v>
      </c>
      <c r="C17" s="150" t="s">
        <v>151</v>
      </c>
      <c r="D17" s="151"/>
      <c r="E17" s="57">
        <v>20</v>
      </c>
      <c r="F17" s="58" t="s">
        <v>149</v>
      </c>
      <c r="G17" s="59">
        <v>1</v>
      </c>
      <c r="H17" s="59">
        <v>1</v>
      </c>
      <c r="I17" s="59">
        <v>1</v>
      </c>
      <c r="J17" s="59">
        <f t="shared" si="0"/>
        <v>20</v>
      </c>
      <c r="K17" s="247"/>
    </row>
    <row r="18" spans="1:11" ht="26.1" customHeight="1" x14ac:dyDescent="0.15">
      <c r="A18" s="148">
        <v>10</v>
      </c>
      <c r="B18" s="67" t="s">
        <v>152</v>
      </c>
      <c r="C18" s="226" t="s">
        <v>153</v>
      </c>
      <c r="D18" s="227"/>
      <c r="E18" s="57">
        <v>120</v>
      </c>
      <c r="F18" s="58" t="s">
        <v>154</v>
      </c>
      <c r="G18" s="59">
        <v>1</v>
      </c>
      <c r="H18" s="59">
        <v>1</v>
      </c>
      <c r="I18" s="59">
        <v>1</v>
      </c>
      <c r="J18" s="59">
        <f t="shared" si="0"/>
        <v>120</v>
      </c>
      <c r="K18" s="247"/>
    </row>
    <row r="19" spans="1:11" ht="26.1" customHeight="1" x14ac:dyDescent="0.15">
      <c r="A19" s="85">
        <v>11</v>
      </c>
      <c r="B19" s="67" t="s">
        <v>111</v>
      </c>
      <c r="C19" s="241" t="s">
        <v>193</v>
      </c>
      <c r="D19" s="241"/>
      <c r="E19" s="57">
        <v>18</v>
      </c>
      <c r="F19" s="58" t="s">
        <v>155</v>
      </c>
      <c r="G19" s="59">
        <v>1</v>
      </c>
      <c r="H19" s="59">
        <v>1</v>
      </c>
      <c r="I19" s="75">
        <v>5</v>
      </c>
      <c r="J19" s="59">
        <f t="shared" si="0"/>
        <v>90</v>
      </c>
      <c r="K19" s="247"/>
    </row>
    <row r="20" spans="1:11" ht="26.1" customHeight="1" x14ac:dyDescent="0.15">
      <c r="A20" s="148">
        <v>12</v>
      </c>
      <c r="B20" s="67" t="s">
        <v>156</v>
      </c>
      <c r="C20" s="241" t="s">
        <v>201</v>
      </c>
      <c r="D20" s="241"/>
      <c r="E20" s="73">
        <v>1799</v>
      </c>
      <c r="F20" s="58" t="s">
        <v>57</v>
      </c>
      <c r="G20" s="59">
        <v>1</v>
      </c>
      <c r="H20" s="59">
        <v>1</v>
      </c>
      <c r="I20" s="75">
        <v>1</v>
      </c>
      <c r="J20" s="59">
        <f t="shared" si="0"/>
        <v>1799</v>
      </c>
      <c r="K20" s="247"/>
    </row>
    <row r="21" spans="1:11" ht="26.1" customHeight="1" x14ac:dyDescent="0.15">
      <c r="A21" s="85">
        <v>13</v>
      </c>
      <c r="B21" s="67" t="s">
        <v>157</v>
      </c>
      <c r="C21" s="215" t="s">
        <v>200</v>
      </c>
      <c r="D21" s="235"/>
      <c r="E21" s="57">
        <v>1568</v>
      </c>
      <c r="F21" s="58" t="s">
        <v>202</v>
      </c>
      <c r="G21" s="59">
        <v>1</v>
      </c>
      <c r="H21" s="59">
        <v>1</v>
      </c>
      <c r="I21" s="75">
        <v>1</v>
      </c>
      <c r="J21" s="59">
        <f t="shared" si="0"/>
        <v>1568</v>
      </c>
      <c r="K21" s="247"/>
    </row>
    <row r="22" spans="1:11" ht="26.1" customHeight="1" x14ac:dyDescent="0.15">
      <c r="A22" s="148">
        <v>14</v>
      </c>
      <c r="B22" s="67" t="s">
        <v>158</v>
      </c>
      <c r="C22" s="204" t="s">
        <v>159</v>
      </c>
      <c r="D22" s="236"/>
      <c r="E22" s="131">
        <v>29.9</v>
      </c>
      <c r="F22" s="58" t="s">
        <v>57</v>
      </c>
      <c r="G22" s="59">
        <v>1</v>
      </c>
      <c r="H22" s="59">
        <v>1</v>
      </c>
      <c r="I22" s="75">
        <v>3</v>
      </c>
      <c r="J22" s="59">
        <f t="shared" si="0"/>
        <v>89.699999999999989</v>
      </c>
      <c r="K22" s="247"/>
    </row>
    <row r="23" spans="1:11" ht="26.1" customHeight="1" x14ac:dyDescent="0.15">
      <c r="A23" s="85">
        <v>15</v>
      </c>
      <c r="B23" s="149" t="s">
        <v>109</v>
      </c>
      <c r="C23" s="237" t="s">
        <v>160</v>
      </c>
      <c r="D23" s="237"/>
      <c r="E23" s="73">
        <v>50</v>
      </c>
      <c r="F23" s="91" t="s">
        <v>57</v>
      </c>
      <c r="G23" s="75">
        <v>1</v>
      </c>
      <c r="H23" s="75">
        <v>1</v>
      </c>
      <c r="I23" s="75">
        <v>12</v>
      </c>
      <c r="J23" s="75">
        <f t="shared" si="0"/>
        <v>600</v>
      </c>
      <c r="K23" s="247"/>
    </row>
    <row r="24" spans="1:11" ht="26.1" customHeight="1" x14ac:dyDescent="0.15">
      <c r="A24" s="148">
        <v>16</v>
      </c>
      <c r="B24" s="67" t="s">
        <v>110</v>
      </c>
      <c r="C24" s="241" t="s">
        <v>161</v>
      </c>
      <c r="D24" s="241"/>
      <c r="E24" s="73">
        <v>447</v>
      </c>
      <c r="F24" s="58" t="s">
        <v>57</v>
      </c>
      <c r="G24" s="59">
        <v>1</v>
      </c>
      <c r="H24" s="59">
        <v>1</v>
      </c>
      <c r="I24" s="75">
        <v>4</v>
      </c>
      <c r="J24" s="59">
        <f t="shared" si="0"/>
        <v>1788</v>
      </c>
      <c r="K24" s="247"/>
    </row>
    <row r="25" spans="1:11" ht="26.1" customHeight="1" x14ac:dyDescent="0.15">
      <c r="A25" s="85">
        <v>17</v>
      </c>
      <c r="B25" s="67" t="s">
        <v>162</v>
      </c>
      <c r="C25" s="204" t="s">
        <v>231</v>
      </c>
      <c r="D25" s="236"/>
      <c r="E25" s="73">
        <v>1287</v>
      </c>
      <c r="F25" s="58" t="s">
        <v>57</v>
      </c>
      <c r="G25" s="59">
        <v>1</v>
      </c>
      <c r="H25" s="59">
        <v>1</v>
      </c>
      <c r="I25" s="75">
        <v>1</v>
      </c>
      <c r="J25" s="59">
        <f t="shared" si="0"/>
        <v>1287</v>
      </c>
      <c r="K25" s="247"/>
    </row>
    <row r="26" spans="1:11" ht="26.1" customHeight="1" x14ac:dyDescent="0.15">
      <c r="A26" s="148">
        <v>18</v>
      </c>
      <c r="B26" s="67" t="s">
        <v>163</v>
      </c>
      <c r="C26" s="146" t="s">
        <v>164</v>
      </c>
      <c r="D26" s="152"/>
      <c r="E26" s="131">
        <v>67.900000000000006</v>
      </c>
      <c r="F26" s="58" t="s">
        <v>165</v>
      </c>
      <c r="G26" s="59">
        <v>1</v>
      </c>
      <c r="H26" s="59">
        <v>1</v>
      </c>
      <c r="I26" s="75">
        <v>2</v>
      </c>
      <c r="J26" s="59">
        <f t="shared" si="0"/>
        <v>135.80000000000001</v>
      </c>
      <c r="K26" s="247"/>
    </row>
    <row r="27" spans="1:11" ht="26.1" customHeight="1" x14ac:dyDescent="0.15">
      <c r="A27" s="85">
        <v>19</v>
      </c>
      <c r="B27" s="67" t="s">
        <v>166</v>
      </c>
      <c r="C27" s="146" t="s">
        <v>167</v>
      </c>
      <c r="D27" s="152"/>
      <c r="E27" s="73">
        <v>32</v>
      </c>
      <c r="F27" s="58" t="s">
        <v>165</v>
      </c>
      <c r="G27" s="59">
        <v>1</v>
      </c>
      <c r="H27" s="59">
        <v>1</v>
      </c>
      <c r="I27" s="75">
        <v>10</v>
      </c>
      <c r="J27" s="59">
        <f t="shared" si="0"/>
        <v>320</v>
      </c>
      <c r="K27" s="247"/>
    </row>
    <row r="28" spans="1:11" ht="26.1" customHeight="1" x14ac:dyDescent="0.15">
      <c r="A28" s="148">
        <v>20</v>
      </c>
      <c r="B28" s="67" t="s">
        <v>168</v>
      </c>
      <c r="C28" s="204" t="s">
        <v>169</v>
      </c>
      <c r="D28" s="236"/>
      <c r="E28" s="131">
        <v>56.3</v>
      </c>
      <c r="F28" s="58" t="s">
        <v>57</v>
      </c>
      <c r="G28" s="59">
        <v>1</v>
      </c>
      <c r="H28" s="59">
        <v>1</v>
      </c>
      <c r="I28" s="75">
        <v>4</v>
      </c>
      <c r="J28" s="59">
        <f t="shared" si="0"/>
        <v>225.2</v>
      </c>
      <c r="K28" s="247"/>
    </row>
    <row r="29" spans="1:11" ht="26.1" customHeight="1" x14ac:dyDescent="0.15">
      <c r="A29" s="85">
        <v>21</v>
      </c>
      <c r="B29" s="67" t="s">
        <v>170</v>
      </c>
      <c r="C29" s="146" t="s">
        <v>203</v>
      </c>
      <c r="D29" s="147"/>
      <c r="E29" s="131">
        <v>36.9</v>
      </c>
      <c r="F29" s="58" t="s">
        <v>57</v>
      </c>
      <c r="G29" s="59">
        <v>1</v>
      </c>
      <c r="H29" s="59">
        <v>1</v>
      </c>
      <c r="I29" s="75">
        <v>1</v>
      </c>
      <c r="J29" s="59">
        <f t="shared" si="0"/>
        <v>36.9</v>
      </c>
      <c r="K29" s="247"/>
    </row>
    <row r="30" spans="1:11" ht="26.1" customHeight="1" x14ac:dyDescent="0.15">
      <c r="A30" s="148">
        <v>22</v>
      </c>
      <c r="B30" s="67" t="s">
        <v>171</v>
      </c>
      <c r="C30" s="204" t="s">
        <v>172</v>
      </c>
      <c r="D30" s="236"/>
      <c r="E30" s="131">
        <v>42.9</v>
      </c>
      <c r="F30" s="58" t="s">
        <v>57</v>
      </c>
      <c r="G30" s="59">
        <v>1</v>
      </c>
      <c r="H30" s="59">
        <v>1</v>
      </c>
      <c r="I30" s="75">
        <v>2</v>
      </c>
      <c r="J30" s="59">
        <f t="shared" si="0"/>
        <v>85.8</v>
      </c>
      <c r="K30" s="247"/>
    </row>
    <row r="31" spans="1:11" ht="26.1" customHeight="1" x14ac:dyDescent="0.15">
      <c r="A31" s="85">
        <v>23</v>
      </c>
      <c r="B31" s="67" t="s">
        <v>173</v>
      </c>
      <c r="C31" s="204" t="s">
        <v>174</v>
      </c>
      <c r="D31" s="236"/>
      <c r="E31" s="73">
        <v>195</v>
      </c>
      <c r="F31" s="58" t="s">
        <v>57</v>
      </c>
      <c r="G31" s="59">
        <v>1</v>
      </c>
      <c r="H31" s="59">
        <v>1</v>
      </c>
      <c r="I31" s="75">
        <v>1</v>
      </c>
      <c r="J31" s="59">
        <f t="shared" si="0"/>
        <v>195</v>
      </c>
      <c r="K31" s="247"/>
    </row>
    <row r="32" spans="1:11" ht="26.1" customHeight="1" thickBot="1" x14ac:dyDescent="0.2">
      <c r="A32" s="68">
        <v>24</v>
      </c>
      <c r="B32" s="79" t="s">
        <v>175</v>
      </c>
      <c r="C32" s="145" t="s">
        <v>176</v>
      </c>
      <c r="D32" s="153"/>
      <c r="E32" s="143">
        <v>59</v>
      </c>
      <c r="F32" s="61" t="s">
        <v>57</v>
      </c>
      <c r="G32" s="62">
        <v>1</v>
      </c>
      <c r="H32" s="62">
        <v>1</v>
      </c>
      <c r="I32" s="101">
        <v>40</v>
      </c>
      <c r="J32" s="62">
        <f t="shared" si="0"/>
        <v>2360</v>
      </c>
      <c r="K32" s="248"/>
    </row>
    <row r="33" spans="1:11" ht="26.1" customHeight="1" x14ac:dyDescent="0.15">
      <c r="A33" s="177" t="s">
        <v>177</v>
      </c>
      <c r="B33" s="178"/>
      <c r="C33" s="178"/>
      <c r="D33" s="178"/>
      <c r="E33" s="178"/>
      <c r="F33" s="178"/>
      <c r="G33" s="178"/>
      <c r="H33" s="178"/>
      <c r="I33" s="178"/>
      <c r="J33" s="178"/>
      <c r="K33" s="179"/>
    </row>
    <row r="34" spans="1:11" ht="26.1" customHeight="1" x14ac:dyDescent="0.15">
      <c r="A34" s="85">
        <v>1</v>
      </c>
      <c r="B34" s="67" t="s">
        <v>112</v>
      </c>
      <c r="C34" s="204" t="s">
        <v>188</v>
      </c>
      <c r="D34" s="205"/>
      <c r="E34" s="86">
        <v>29.9</v>
      </c>
      <c r="F34" s="64" t="s">
        <v>57</v>
      </c>
      <c r="G34" s="87">
        <v>1</v>
      </c>
      <c r="H34" s="87">
        <v>1</v>
      </c>
      <c r="I34" s="87">
        <v>10</v>
      </c>
      <c r="J34" s="59">
        <f>E34*G34*H34*I34</f>
        <v>299</v>
      </c>
      <c r="K34" s="238">
        <f>SUM(J34:J35)</f>
        <v>568</v>
      </c>
    </row>
    <row r="35" spans="1:11" ht="26.1" customHeight="1" thickBot="1" x14ac:dyDescent="0.2">
      <c r="A35" s="68">
        <v>2</v>
      </c>
      <c r="B35" s="79" t="s">
        <v>113</v>
      </c>
      <c r="C35" s="239" t="s">
        <v>178</v>
      </c>
      <c r="D35" s="240"/>
      <c r="E35" s="60">
        <v>269</v>
      </c>
      <c r="F35" s="61" t="s">
        <v>57</v>
      </c>
      <c r="G35" s="62">
        <v>1</v>
      </c>
      <c r="H35" s="62">
        <v>1</v>
      </c>
      <c r="I35" s="62">
        <v>1</v>
      </c>
      <c r="J35" s="62">
        <f>E35*G35*H35*I35</f>
        <v>269</v>
      </c>
      <c r="K35" s="185"/>
    </row>
    <row r="36" spans="1:11" ht="26.1" customHeight="1" x14ac:dyDescent="0.15">
      <c r="A36" s="177" t="s">
        <v>79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9"/>
    </row>
    <row r="37" spans="1:11" ht="26.1" customHeight="1" x14ac:dyDescent="0.15">
      <c r="A37" s="92">
        <v>1</v>
      </c>
      <c r="B37" s="67" t="s">
        <v>114</v>
      </c>
      <c r="C37" s="242" t="s">
        <v>189</v>
      </c>
      <c r="D37" s="243"/>
      <c r="E37" s="88">
        <v>38.9</v>
      </c>
      <c r="F37" s="58" t="s">
        <v>55</v>
      </c>
      <c r="G37" s="87">
        <v>1</v>
      </c>
      <c r="H37" s="87">
        <v>1</v>
      </c>
      <c r="I37" s="59">
        <v>1</v>
      </c>
      <c r="J37" s="59">
        <f>E37*G37*H37*I37</f>
        <v>38.9</v>
      </c>
      <c r="K37" s="232">
        <f>SUM(J37:J42)</f>
        <v>181.90000000000003</v>
      </c>
    </row>
    <row r="38" spans="1:11" ht="26.1" customHeight="1" x14ac:dyDescent="0.15">
      <c r="A38" s="20">
        <v>2</v>
      </c>
      <c r="B38" s="67" t="s">
        <v>115</v>
      </c>
      <c r="C38" s="242" t="s">
        <v>190</v>
      </c>
      <c r="D38" s="243"/>
      <c r="E38" s="57">
        <v>29</v>
      </c>
      <c r="F38" s="58" t="s">
        <v>179</v>
      </c>
      <c r="G38" s="87">
        <v>1</v>
      </c>
      <c r="H38" s="87">
        <v>1</v>
      </c>
      <c r="I38" s="59">
        <v>1</v>
      </c>
      <c r="J38" s="59">
        <f>E38*G38*H38*I38</f>
        <v>29</v>
      </c>
      <c r="K38" s="211"/>
    </row>
    <row r="39" spans="1:11" ht="26.1" customHeight="1" x14ac:dyDescent="0.15">
      <c r="A39" s="20">
        <v>3</v>
      </c>
      <c r="B39" s="67" t="s">
        <v>116</v>
      </c>
      <c r="C39" s="242" t="s">
        <v>180</v>
      </c>
      <c r="D39" s="243"/>
      <c r="E39" s="88">
        <v>10.6</v>
      </c>
      <c r="F39" s="58" t="s">
        <v>181</v>
      </c>
      <c r="G39" s="87">
        <v>1</v>
      </c>
      <c r="H39" s="87">
        <v>1</v>
      </c>
      <c r="I39" s="59">
        <v>2</v>
      </c>
      <c r="J39" s="59">
        <f>E39*G39*H39*I39</f>
        <v>21.2</v>
      </c>
      <c r="K39" s="211"/>
    </row>
    <row r="40" spans="1:11" ht="26.1" customHeight="1" x14ac:dyDescent="0.15">
      <c r="A40" s="20">
        <v>4</v>
      </c>
      <c r="B40" s="67" t="s">
        <v>182</v>
      </c>
      <c r="C40" s="242" t="s">
        <v>183</v>
      </c>
      <c r="D40" s="243"/>
      <c r="E40" s="57">
        <v>25</v>
      </c>
      <c r="F40" s="58" t="s">
        <v>57</v>
      </c>
      <c r="G40" s="59">
        <v>1</v>
      </c>
      <c r="H40" s="59">
        <v>1</v>
      </c>
      <c r="I40" s="59">
        <v>2</v>
      </c>
      <c r="J40" s="59">
        <f t="shared" ref="J40:J42" si="1">E40*G40*H40*I40</f>
        <v>50</v>
      </c>
      <c r="K40" s="211"/>
    </row>
    <row r="41" spans="1:11" ht="26.1" customHeight="1" x14ac:dyDescent="0.15">
      <c r="A41" s="20">
        <v>5</v>
      </c>
      <c r="B41" s="67" t="s">
        <v>184</v>
      </c>
      <c r="C41" s="242" t="s">
        <v>191</v>
      </c>
      <c r="D41" s="243"/>
      <c r="E41" s="57">
        <v>13</v>
      </c>
      <c r="F41" s="58" t="s">
        <v>64</v>
      </c>
      <c r="G41" s="59">
        <v>1</v>
      </c>
      <c r="H41" s="59">
        <v>1</v>
      </c>
      <c r="I41" s="59">
        <v>1</v>
      </c>
      <c r="J41" s="59">
        <f t="shared" si="1"/>
        <v>13</v>
      </c>
      <c r="K41" s="211"/>
    </row>
    <row r="42" spans="1:11" ht="26.1" customHeight="1" thickBot="1" x14ac:dyDescent="0.2">
      <c r="A42" s="124">
        <v>6</v>
      </c>
      <c r="B42" s="79" t="s">
        <v>185</v>
      </c>
      <c r="C42" s="244" t="s">
        <v>192</v>
      </c>
      <c r="D42" s="245"/>
      <c r="E42" s="123">
        <v>14.9</v>
      </c>
      <c r="F42" s="61" t="s">
        <v>179</v>
      </c>
      <c r="G42" s="62">
        <v>1</v>
      </c>
      <c r="H42" s="62">
        <v>1</v>
      </c>
      <c r="I42" s="62">
        <v>2</v>
      </c>
      <c r="J42" s="62">
        <f t="shared" si="1"/>
        <v>29.8</v>
      </c>
      <c r="K42" s="185"/>
    </row>
    <row r="43" spans="1:11" ht="26.1" customHeight="1" x14ac:dyDescent="0.15">
      <c r="A43" s="177" t="s">
        <v>117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9"/>
    </row>
    <row r="44" spans="1:11" ht="26.1" customHeight="1" x14ac:dyDescent="0.15">
      <c r="A44" s="92">
        <v>1</v>
      </c>
      <c r="B44" s="67" t="s">
        <v>118</v>
      </c>
      <c r="C44" s="230" t="s">
        <v>230</v>
      </c>
      <c r="D44" s="231"/>
      <c r="E44" s="63">
        <v>800</v>
      </c>
      <c r="F44" s="64" t="s">
        <v>45</v>
      </c>
      <c r="G44" s="87">
        <v>1</v>
      </c>
      <c r="H44" s="87">
        <v>1</v>
      </c>
      <c r="I44" s="87">
        <v>2</v>
      </c>
      <c r="J44" s="59">
        <f t="shared" ref="J44:J45" si="2">E44*G44*H44*I44</f>
        <v>1600</v>
      </c>
      <c r="K44" s="232">
        <f>SUM(J44:J45)</f>
        <v>1600</v>
      </c>
    </row>
    <row r="45" spans="1:11" ht="26.1" customHeight="1" thickBot="1" x14ac:dyDescent="0.2">
      <c r="A45" s="139">
        <v>2</v>
      </c>
      <c r="B45" s="79" t="s">
        <v>194</v>
      </c>
      <c r="C45" s="233" t="s">
        <v>229</v>
      </c>
      <c r="D45" s="234"/>
      <c r="E45" s="60"/>
      <c r="F45" s="61"/>
      <c r="G45" s="62"/>
      <c r="H45" s="62"/>
      <c r="I45" s="62"/>
      <c r="J45" s="62">
        <f t="shared" si="2"/>
        <v>0</v>
      </c>
      <c r="K45" s="185"/>
    </row>
    <row r="46" spans="1:11" ht="26.1" customHeight="1" x14ac:dyDescent="0.15">
      <c r="A46" s="223" t="s">
        <v>87</v>
      </c>
      <c r="B46" s="224"/>
      <c r="C46" s="224"/>
      <c r="D46" s="224"/>
      <c r="E46" s="224"/>
      <c r="F46" s="224"/>
      <c r="G46" s="224"/>
      <c r="H46" s="224"/>
      <c r="I46" s="224"/>
      <c r="J46" s="225"/>
      <c r="K46" s="82">
        <f>SUM(K9:K45)</f>
        <v>14670.199999999997</v>
      </c>
    </row>
    <row r="47" spans="1:11" ht="26.1" customHeight="1" x14ac:dyDescent="0.15">
      <c r="A47" s="223" t="s">
        <v>88</v>
      </c>
      <c r="B47" s="224"/>
      <c r="C47" s="224"/>
      <c r="D47" s="224"/>
      <c r="E47" s="224"/>
      <c r="F47" s="224"/>
      <c r="G47" s="224"/>
      <c r="H47" s="224"/>
      <c r="I47" s="224"/>
      <c r="J47" s="225"/>
      <c r="K47" s="82">
        <f>K46*10%</f>
        <v>1467.0199999999998</v>
      </c>
    </row>
    <row r="48" spans="1:11" ht="26.1" customHeight="1" thickBot="1" x14ac:dyDescent="0.2">
      <c r="A48" s="288" t="s">
        <v>89</v>
      </c>
      <c r="B48" s="289"/>
      <c r="C48" s="289"/>
      <c r="D48" s="289"/>
      <c r="E48" s="289"/>
      <c r="F48" s="289"/>
      <c r="G48" s="289"/>
      <c r="H48" s="289"/>
      <c r="I48" s="289"/>
      <c r="J48" s="290"/>
      <c r="K48" s="291">
        <f>(K46+K47)*3%</f>
        <v>484.11659999999989</v>
      </c>
    </row>
    <row r="49" spans="1:11" ht="26.1" customHeight="1" thickTop="1" thickBot="1" x14ac:dyDescent="0.2">
      <c r="A49" s="292" t="s">
        <v>13</v>
      </c>
      <c r="B49" s="293"/>
      <c r="C49" s="293"/>
      <c r="D49" s="293"/>
      <c r="E49" s="293"/>
      <c r="F49" s="293"/>
      <c r="G49" s="293"/>
      <c r="H49" s="293"/>
      <c r="I49" s="293"/>
      <c r="J49" s="294"/>
      <c r="K49" s="295">
        <f>SUM(K46:K48)</f>
        <v>16621.336599999999</v>
      </c>
    </row>
    <row r="50" spans="1:11" ht="26.1" customHeight="1" x14ac:dyDescent="0.15">
      <c r="A50" s="26" t="s">
        <v>14</v>
      </c>
      <c r="B50" s="27" t="s">
        <v>15</v>
      </c>
      <c r="C50" s="28"/>
      <c r="D50" s="28"/>
      <c r="E50" s="29"/>
      <c r="F50" s="30"/>
      <c r="G50" s="30"/>
      <c r="H50" s="30"/>
      <c r="I50" s="30"/>
      <c r="J50" s="31"/>
      <c r="K50" s="33"/>
    </row>
    <row r="51" spans="1:11" ht="26.1" customHeight="1" x14ac:dyDescent="0.15">
      <c r="A51" s="32"/>
      <c r="B51" s="27" t="s">
        <v>90</v>
      </c>
      <c r="C51" s="28"/>
      <c r="D51" s="28"/>
      <c r="E51" s="29"/>
      <c r="F51" s="30"/>
      <c r="G51" s="30"/>
      <c r="H51" s="30"/>
      <c r="I51" s="30"/>
      <c r="J51" s="31"/>
      <c r="K51" s="33"/>
    </row>
    <row r="52" spans="1:11" ht="26.1" customHeight="1" x14ac:dyDescent="0.15">
      <c r="A52" s="32"/>
      <c r="B52" s="27" t="s">
        <v>91</v>
      </c>
      <c r="C52" s="28"/>
      <c r="D52" s="28"/>
      <c r="E52" s="29"/>
      <c r="F52" s="30"/>
      <c r="G52" s="30"/>
      <c r="H52" s="30"/>
      <c r="I52" s="30"/>
      <c r="J52" s="29"/>
      <c r="K52" s="34"/>
    </row>
    <row r="53" spans="1:11" ht="26.1" customHeight="1" x14ac:dyDescent="0.15">
      <c r="A53" s="32"/>
      <c r="B53" s="27" t="s">
        <v>18</v>
      </c>
      <c r="C53" s="28"/>
      <c r="D53" s="28"/>
      <c r="E53" s="29"/>
      <c r="F53" s="30"/>
      <c r="G53" s="30"/>
      <c r="H53" s="30"/>
      <c r="I53" s="30"/>
      <c r="J53" s="29"/>
      <c r="K53" s="34"/>
    </row>
    <row r="54" spans="1:11" ht="26.1" customHeight="1" thickBot="1" x14ac:dyDescent="0.2">
      <c r="A54" s="35"/>
      <c r="B54" s="36" t="s">
        <v>92</v>
      </c>
      <c r="C54" s="37"/>
      <c r="D54" s="37"/>
      <c r="E54" s="38"/>
      <c r="F54" s="39"/>
      <c r="G54" s="39"/>
      <c r="H54" s="39"/>
      <c r="I54" s="39"/>
      <c r="J54" s="38"/>
      <c r="K54" s="40"/>
    </row>
    <row r="55" spans="1:11" ht="26.1" customHeight="1" x14ac:dyDescent="0.15">
      <c r="A55" s="41"/>
      <c r="B55" s="42"/>
      <c r="C55" s="42"/>
      <c r="D55" s="300"/>
      <c r="E55" s="300"/>
      <c r="F55" s="30"/>
      <c r="G55" s="30"/>
      <c r="H55" s="30"/>
      <c r="I55" s="30"/>
      <c r="J55" s="29"/>
      <c r="K55" s="34"/>
    </row>
    <row r="56" spans="1:11" ht="26.1" customHeight="1" x14ac:dyDescent="0.15">
      <c r="A56" s="43" t="s">
        <v>20</v>
      </c>
      <c r="B56" s="42"/>
      <c r="C56" s="42"/>
      <c r="D56" s="42"/>
      <c r="E56" s="301" t="s">
        <v>21</v>
      </c>
      <c r="F56" s="30"/>
      <c r="G56" s="30"/>
      <c r="H56" s="30"/>
      <c r="I56" s="30"/>
      <c r="J56" s="42"/>
      <c r="K56" s="44"/>
    </row>
    <row r="57" spans="1:11" ht="26.1" customHeight="1" x14ac:dyDescent="0.15">
      <c r="A57" s="26"/>
      <c r="B57" s="27"/>
      <c r="C57" s="27"/>
      <c r="D57" s="27"/>
      <c r="E57" s="27"/>
      <c r="F57" s="30"/>
      <c r="G57" s="30"/>
      <c r="H57" s="30"/>
      <c r="I57" s="30"/>
      <c r="J57" s="30"/>
      <c r="K57" s="45"/>
    </row>
    <row r="58" spans="1:11" ht="26.1" customHeight="1" thickBot="1" x14ac:dyDescent="0.2">
      <c r="A58" s="46"/>
      <c r="B58" s="36"/>
      <c r="C58" s="36"/>
      <c r="D58" s="36"/>
      <c r="E58" s="36"/>
      <c r="F58" s="39"/>
      <c r="G58" s="39"/>
      <c r="H58" s="39"/>
      <c r="I58" s="39"/>
      <c r="J58" s="39"/>
      <c r="K58" s="47"/>
    </row>
    <row r="59" spans="1:11" ht="26.1" customHeight="1" x14ac:dyDescent="0.15">
      <c r="B59" s="6"/>
      <c r="C59" s="6"/>
      <c r="D59" s="6"/>
      <c r="E59" s="49"/>
      <c r="F59" s="50"/>
      <c r="G59" s="50"/>
      <c r="H59" s="50"/>
      <c r="I59" s="50"/>
      <c r="J59" s="50"/>
      <c r="K59" s="50"/>
    </row>
    <row r="60" spans="1:11" ht="26.1" customHeight="1" x14ac:dyDescent="0.15">
      <c r="B60" s="6"/>
      <c r="C60" s="6"/>
      <c r="D60" s="6"/>
      <c r="E60" s="49"/>
      <c r="F60" s="50"/>
      <c r="G60" s="50"/>
      <c r="H60" s="50"/>
      <c r="I60" s="50"/>
      <c r="J60" s="50"/>
      <c r="K60" s="50"/>
    </row>
    <row r="61" spans="1:11" ht="26.1" customHeight="1" x14ac:dyDescent="0.15">
      <c r="B61" s="6"/>
      <c r="C61" s="6"/>
      <c r="D61" s="6"/>
      <c r="E61" s="49"/>
      <c r="F61" s="50"/>
      <c r="G61" s="50"/>
      <c r="H61" s="50"/>
      <c r="I61" s="50"/>
      <c r="J61" s="50"/>
      <c r="K61" s="50"/>
    </row>
    <row r="62" spans="1:11" ht="26.1" customHeight="1" x14ac:dyDescent="0.15">
      <c r="B62" s="6"/>
      <c r="C62" s="6"/>
      <c r="D62" s="6"/>
      <c r="E62" s="49"/>
      <c r="F62" s="50"/>
      <c r="G62" s="50"/>
      <c r="H62" s="50"/>
      <c r="I62" s="50"/>
      <c r="J62" s="50"/>
      <c r="K62" s="50"/>
    </row>
    <row r="63" spans="1:11" ht="26.1" customHeight="1" x14ac:dyDescent="0.15">
      <c r="B63" s="6"/>
      <c r="C63" s="6"/>
      <c r="D63" s="6"/>
      <c r="E63" s="49"/>
      <c r="F63" s="50"/>
      <c r="G63" s="50"/>
      <c r="H63" s="50"/>
      <c r="I63" s="50"/>
      <c r="J63" s="50"/>
      <c r="K63" s="50"/>
    </row>
    <row r="64" spans="1:11" ht="26.1" customHeight="1" x14ac:dyDescent="0.15">
      <c r="B64" s="6"/>
      <c r="C64" s="6"/>
      <c r="D64" s="6"/>
      <c r="E64" s="49"/>
      <c r="F64" s="50"/>
      <c r="G64" s="50"/>
      <c r="H64" s="50"/>
      <c r="I64" s="50"/>
      <c r="J64" s="50"/>
      <c r="K64" s="50"/>
    </row>
    <row r="65" spans="1:11" ht="26.1" customHeight="1" x14ac:dyDescent="0.15">
      <c r="B65" s="6"/>
      <c r="C65" s="6"/>
      <c r="D65" s="6"/>
      <c r="E65" s="49"/>
      <c r="F65" s="50"/>
      <c r="G65" s="50"/>
      <c r="H65" s="50"/>
      <c r="I65" s="50"/>
      <c r="J65" s="50"/>
      <c r="K65" s="50"/>
    </row>
    <row r="66" spans="1:11" ht="26.1" customHeight="1" x14ac:dyDescent="0.15">
      <c r="B66" s="6"/>
      <c r="C66" s="6"/>
      <c r="D66" s="6"/>
      <c r="E66" s="49"/>
      <c r="F66" s="50"/>
      <c r="G66" s="50"/>
      <c r="H66" s="50"/>
      <c r="I66" s="50"/>
      <c r="J66" s="50"/>
      <c r="K66" s="50"/>
    </row>
    <row r="67" spans="1:11" ht="26.1" customHeight="1" x14ac:dyDescent="0.15">
      <c r="B67" s="6"/>
      <c r="C67" s="6"/>
      <c r="D67" s="6"/>
      <c r="E67" s="49"/>
      <c r="F67" s="50"/>
      <c r="G67" s="50"/>
      <c r="H67" s="50"/>
      <c r="I67" s="50"/>
      <c r="J67" s="50"/>
      <c r="K67" s="50"/>
    </row>
    <row r="68" spans="1:11" ht="26.1" customHeight="1" x14ac:dyDescent="0.15">
      <c r="B68" s="6"/>
      <c r="C68" s="6"/>
      <c r="D68" s="6"/>
      <c r="E68" s="49"/>
      <c r="F68" s="50"/>
      <c r="G68" s="50"/>
      <c r="H68" s="50"/>
      <c r="I68" s="50"/>
      <c r="J68" s="50"/>
      <c r="K68" s="50"/>
    </row>
    <row r="69" spans="1:11" ht="26.1" customHeight="1" x14ac:dyDescent="0.15">
      <c r="B69" s="6"/>
      <c r="C69" s="6"/>
      <c r="D69" s="6"/>
      <c r="E69" s="49"/>
      <c r="F69" s="50"/>
      <c r="G69" s="50"/>
      <c r="H69" s="50"/>
      <c r="I69" s="50"/>
      <c r="J69" s="50"/>
      <c r="K69" s="50"/>
    </row>
    <row r="70" spans="1:11" ht="26.1" customHeight="1" x14ac:dyDescent="0.15">
      <c r="A70" s="1"/>
      <c r="B70" s="6"/>
      <c r="C70" s="6"/>
      <c r="D70" s="6"/>
      <c r="E70" s="49"/>
      <c r="F70" s="50"/>
      <c r="G70" s="50"/>
      <c r="H70" s="50"/>
      <c r="I70" s="50"/>
      <c r="J70" s="50"/>
      <c r="K70" s="50"/>
    </row>
    <row r="71" spans="1:11" ht="26.1" customHeight="1" x14ac:dyDescent="0.15">
      <c r="A71" s="1"/>
      <c r="B71" s="6"/>
      <c r="C71" s="6"/>
      <c r="D71" s="6"/>
      <c r="E71" s="49"/>
      <c r="F71" s="50"/>
      <c r="G71" s="50"/>
      <c r="H71" s="50"/>
      <c r="I71" s="50"/>
      <c r="J71" s="50"/>
      <c r="K71" s="50"/>
    </row>
    <row r="72" spans="1:11" ht="26.1" customHeight="1" x14ac:dyDescent="0.15">
      <c r="A72" s="1"/>
      <c r="B72" s="6"/>
      <c r="C72" s="6"/>
      <c r="D72" s="6"/>
      <c r="E72" s="49"/>
      <c r="F72" s="50"/>
      <c r="G72" s="50"/>
      <c r="H72" s="50"/>
      <c r="I72" s="50"/>
      <c r="J72" s="50"/>
      <c r="K72" s="50"/>
    </row>
    <row r="73" spans="1:11" ht="26.1" customHeight="1" x14ac:dyDescent="0.15">
      <c r="A73" s="1"/>
      <c r="B73" s="6"/>
      <c r="C73" s="6"/>
      <c r="D73" s="6"/>
      <c r="E73" s="49"/>
      <c r="F73" s="50"/>
      <c r="G73" s="50"/>
      <c r="H73" s="50"/>
      <c r="I73" s="50"/>
      <c r="J73" s="50"/>
      <c r="K73" s="50"/>
    </row>
    <row r="74" spans="1:11" ht="26.1" customHeight="1" x14ac:dyDescent="0.15">
      <c r="A74" s="1"/>
      <c r="B74" s="6"/>
      <c r="C74" s="6"/>
      <c r="D74" s="6"/>
      <c r="E74" s="49"/>
      <c r="F74" s="50"/>
      <c r="G74" s="50"/>
      <c r="H74" s="50"/>
      <c r="I74" s="50"/>
      <c r="J74" s="50"/>
      <c r="K74" s="50"/>
    </row>
    <row r="75" spans="1:11" ht="26.1" customHeight="1" x14ac:dyDescent="0.15">
      <c r="A75" s="1"/>
      <c r="B75" s="6"/>
      <c r="C75" s="6"/>
      <c r="D75" s="6"/>
      <c r="E75" s="49"/>
      <c r="F75" s="50"/>
      <c r="G75" s="50"/>
      <c r="H75" s="50"/>
      <c r="I75" s="50"/>
      <c r="J75" s="50"/>
      <c r="K75" s="50"/>
    </row>
    <row r="76" spans="1:11" ht="26.1" customHeight="1" x14ac:dyDescent="0.15">
      <c r="A76" s="1"/>
      <c r="B76" s="6"/>
      <c r="C76" s="6"/>
      <c r="D76" s="6"/>
      <c r="E76" s="49"/>
      <c r="F76" s="50"/>
      <c r="G76" s="50"/>
      <c r="H76" s="50"/>
      <c r="I76" s="50"/>
      <c r="J76" s="50"/>
      <c r="K76" s="50"/>
    </row>
    <row r="77" spans="1:11" ht="26.1" customHeight="1" x14ac:dyDescent="0.15">
      <c r="A77" s="1"/>
      <c r="B77" s="6"/>
      <c r="C77" s="6"/>
      <c r="D77" s="6"/>
      <c r="E77" s="49"/>
      <c r="F77" s="50"/>
      <c r="G77" s="50"/>
      <c r="H77" s="50"/>
      <c r="I77" s="50"/>
      <c r="J77" s="50"/>
      <c r="K77" s="50"/>
    </row>
    <row r="78" spans="1:11" ht="26.1" customHeight="1" x14ac:dyDescent="0.15">
      <c r="A78" s="1"/>
      <c r="B78" s="6"/>
      <c r="C78" s="6"/>
      <c r="D78" s="6"/>
      <c r="E78" s="49"/>
      <c r="F78" s="50"/>
      <c r="G78" s="50"/>
      <c r="H78" s="50"/>
      <c r="I78" s="50"/>
      <c r="J78" s="50"/>
      <c r="K78" s="50"/>
    </row>
    <row r="79" spans="1:11" ht="26.1" customHeight="1" x14ac:dyDescent="0.15">
      <c r="A79" s="1"/>
      <c r="B79" s="6"/>
      <c r="C79" s="6"/>
      <c r="D79" s="6"/>
      <c r="E79" s="49"/>
      <c r="F79" s="50"/>
      <c r="G79" s="50"/>
      <c r="H79" s="50"/>
      <c r="I79" s="50"/>
      <c r="J79" s="50"/>
      <c r="K79" s="50"/>
    </row>
    <row r="80" spans="1:11" ht="26.1" customHeight="1" x14ac:dyDescent="0.15">
      <c r="A80" s="1"/>
      <c r="B80" s="6"/>
      <c r="C80" s="6"/>
      <c r="D80" s="6"/>
      <c r="E80" s="49"/>
      <c r="F80" s="50"/>
      <c r="G80" s="50"/>
      <c r="H80" s="50"/>
      <c r="I80" s="50"/>
      <c r="J80" s="50"/>
      <c r="K80" s="50"/>
    </row>
    <row r="81" spans="1:11" ht="26.1" customHeight="1" x14ac:dyDescent="0.15">
      <c r="A81" s="1"/>
      <c r="B81" s="6"/>
      <c r="C81" s="6"/>
      <c r="D81" s="6"/>
      <c r="E81" s="49"/>
      <c r="F81" s="50"/>
      <c r="G81" s="50"/>
      <c r="H81" s="50"/>
      <c r="I81" s="50"/>
      <c r="J81" s="50"/>
      <c r="K81" s="50"/>
    </row>
    <row r="82" spans="1:11" ht="26.1" customHeight="1" x14ac:dyDescent="0.15">
      <c r="A82" s="1"/>
      <c r="B82" s="6"/>
      <c r="C82" s="6"/>
      <c r="D82" s="6"/>
      <c r="E82" s="49"/>
      <c r="F82" s="50"/>
      <c r="G82" s="50"/>
      <c r="H82" s="50"/>
      <c r="I82" s="50"/>
      <c r="J82" s="50"/>
      <c r="K82" s="50"/>
    </row>
    <row r="83" spans="1:11" ht="26.1" customHeight="1" x14ac:dyDescent="0.15">
      <c r="A83" s="1"/>
      <c r="B83" s="6"/>
      <c r="C83" s="6"/>
      <c r="D83" s="6"/>
      <c r="E83" s="49"/>
      <c r="F83" s="50"/>
      <c r="G83" s="50"/>
      <c r="H83" s="50"/>
      <c r="I83" s="50"/>
      <c r="J83" s="50"/>
      <c r="K83" s="50"/>
    </row>
    <row r="84" spans="1:11" ht="26.1" customHeight="1" x14ac:dyDescent="0.15">
      <c r="A84" s="1"/>
      <c r="B84" s="6"/>
      <c r="C84" s="6"/>
      <c r="D84" s="6"/>
      <c r="E84" s="49"/>
      <c r="F84" s="50"/>
      <c r="G84" s="50"/>
      <c r="H84" s="50"/>
      <c r="I84" s="50"/>
      <c r="J84" s="50"/>
      <c r="K84" s="50"/>
    </row>
    <row r="85" spans="1:11" ht="26.1" customHeight="1" x14ac:dyDescent="0.15">
      <c r="A85" s="1"/>
      <c r="B85" s="6"/>
      <c r="C85" s="6"/>
      <c r="D85" s="6"/>
      <c r="E85" s="49"/>
      <c r="F85" s="50"/>
      <c r="G85" s="50"/>
      <c r="H85" s="50"/>
      <c r="I85" s="50"/>
      <c r="J85" s="50"/>
      <c r="K85" s="50"/>
    </row>
    <row r="86" spans="1:11" ht="26.1" customHeight="1" x14ac:dyDescent="0.15">
      <c r="A86" s="1"/>
      <c r="B86" s="6"/>
      <c r="C86" s="6"/>
      <c r="D86" s="6"/>
      <c r="E86" s="49"/>
      <c r="F86" s="50"/>
      <c r="G86" s="50"/>
      <c r="H86" s="50"/>
      <c r="I86" s="50"/>
      <c r="J86" s="50"/>
      <c r="K86" s="50"/>
    </row>
    <row r="87" spans="1:11" ht="26.1" customHeight="1" x14ac:dyDescent="0.15">
      <c r="A87" s="1"/>
      <c r="B87" s="6"/>
      <c r="C87" s="6"/>
      <c r="D87" s="6"/>
      <c r="E87" s="49"/>
      <c r="F87" s="50"/>
      <c r="G87" s="50"/>
      <c r="H87" s="50"/>
      <c r="I87" s="50"/>
      <c r="J87" s="50"/>
      <c r="K87" s="50"/>
    </row>
    <row r="88" spans="1:11" ht="26.1" customHeight="1" x14ac:dyDescent="0.15">
      <c r="A88" s="1"/>
      <c r="B88" s="6"/>
      <c r="C88" s="6"/>
      <c r="D88" s="6"/>
      <c r="E88" s="49"/>
      <c r="F88" s="50"/>
      <c r="G88" s="50"/>
      <c r="H88" s="50"/>
      <c r="I88" s="50"/>
      <c r="J88" s="50"/>
      <c r="K88" s="50"/>
    </row>
    <row r="89" spans="1:11" ht="26.1" customHeight="1" x14ac:dyDescent="0.15">
      <c r="A89" s="1"/>
      <c r="B89" s="6"/>
      <c r="C89" s="6"/>
      <c r="D89" s="6"/>
      <c r="E89" s="49"/>
      <c r="F89" s="50"/>
      <c r="G89" s="50"/>
      <c r="H89" s="50"/>
      <c r="I89" s="50"/>
      <c r="J89" s="50"/>
      <c r="K89" s="50"/>
    </row>
    <row r="90" spans="1:11" ht="26.1" customHeight="1" x14ac:dyDescent="0.15">
      <c r="A90" s="1"/>
      <c r="B90" s="6"/>
      <c r="C90" s="6"/>
      <c r="D90" s="6"/>
      <c r="E90" s="49"/>
      <c r="F90" s="50"/>
      <c r="G90" s="50"/>
      <c r="H90" s="50"/>
      <c r="I90" s="50"/>
      <c r="J90" s="50"/>
      <c r="K90" s="50"/>
    </row>
    <row r="91" spans="1:11" ht="26.1" customHeight="1" x14ac:dyDescent="0.15">
      <c r="A91" s="1"/>
      <c r="B91" s="6"/>
      <c r="C91" s="6"/>
      <c r="D91" s="6"/>
      <c r="E91" s="49"/>
      <c r="F91" s="50"/>
      <c r="G91" s="50"/>
      <c r="H91" s="50"/>
      <c r="I91" s="50"/>
      <c r="J91" s="50"/>
      <c r="K91" s="50"/>
    </row>
    <row r="92" spans="1:11" ht="26.1" customHeight="1" x14ac:dyDescent="0.15">
      <c r="A92" s="1"/>
      <c r="B92" s="6"/>
      <c r="C92" s="6"/>
      <c r="D92" s="6"/>
      <c r="E92" s="49"/>
      <c r="F92" s="50"/>
      <c r="G92" s="50"/>
      <c r="H92" s="50"/>
      <c r="I92" s="50"/>
      <c r="J92" s="50"/>
      <c r="K92" s="50"/>
    </row>
    <row r="93" spans="1:11" ht="26.1" customHeight="1" x14ac:dyDescent="0.15">
      <c r="A93" s="1"/>
      <c r="B93" s="6"/>
      <c r="C93" s="6"/>
      <c r="D93" s="6"/>
      <c r="E93" s="49"/>
      <c r="F93" s="50"/>
      <c r="G93" s="50"/>
      <c r="H93" s="50"/>
      <c r="I93" s="50"/>
      <c r="J93" s="50"/>
      <c r="K93" s="50"/>
    </row>
    <row r="94" spans="1:11" ht="26.1" customHeight="1" x14ac:dyDescent="0.15">
      <c r="A94" s="1"/>
      <c r="B94" s="6"/>
      <c r="C94" s="6"/>
      <c r="D94" s="6"/>
      <c r="E94" s="49"/>
      <c r="F94" s="50"/>
      <c r="G94" s="50"/>
      <c r="H94" s="50"/>
      <c r="I94" s="50"/>
      <c r="J94" s="50"/>
      <c r="K94" s="50"/>
    </row>
  </sheetData>
  <mergeCells count="44">
    <mergeCell ref="A1:K1"/>
    <mergeCell ref="A6:F6"/>
    <mergeCell ref="C7:D7"/>
    <mergeCell ref="A8:K8"/>
    <mergeCell ref="C9:D9"/>
    <mergeCell ref="K9:K32"/>
    <mergeCell ref="C11:D11"/>
    <mergeCell ref="C13:D13"/>
    <mergeCell ref="C24:D24"/>
    <mergeCell ref="C30:D30"/>
    <mergeCell ref="C15:D15"/>
    <mergeCell ref="C12:D12"/>
    <mergeCell ref="C10:D10"/>
    <mergeCell ref="B13:B15"/>
    <mergeCell ref="C28:D28"/>
    <mergeCell ref="C14:D14"/>
    <mergeCell ref="C38:D38"/>
    <mergeCell ref="C39:D39"/>
    <mergeCell ref="C40:D40"/>
    <mergeCell ref="C41:D41"/>
    <mergeCell ref="C42:D42"/>
    <mergeCell ref="C18:D18"/>
    <mergeCell ref="C21:D21"/>
    <mergeCell ref="C22:D22"/>
    <mergeCell ref="C23:D23"/>
    <mergeCell ref="A46:J46"/>
    <mergeCell ref="A33:K33"/>
    <mergeCell ref="K34:K35"/>
    <mergeCell ref="C35:D35"/>
    <mergeCell ref="C19:D19"/>
    <mergeCell ref="C34:D34"/>
    <mergeCell ref="C31:D31"/>
    <mergeCell ref="C25:D25"/>
    <mergeCell ref="C20:D20"/>
    <mergeCell ref="A36:K36"/>
    <mergeCell ref="C37:D37"/>
    <mergeCell ref="K37:K42"/>
    <mergeCell ref="A47:J47"/>
    <mergeCell ref="A48:J48"/>
    <mergeCell ref="A49:J49"/>
    <mergeCell ref="A43:K43"/>
    <mergeCell ref="C44:D44"/>
    <mergeCell ref="K44:K45"/>
    <mergeCell ref="C45:D45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65"/>
  <sheetViews>
    <sheetView zoomScale="90" zoomScaleNormal="90" workbookViewId="0">
      <selection activeCell="E35" sqref="E35"/>
    </sheetView>
  </sheetViews>
  <sheetFormatPr defaultColWidth="9" defaultRowHeight="26.1" customHeight="1" x14ac:dyDescent="0.15"/>
  <cols>
    <col min="1" max="1" width="8" style="48" customWidth="1"/>
    <col min="2" max="2" width="16.125" style="7" customWidth="1"/>
    <col min="3" max="3" width="41.125" style="7" customWidth="1"/>
    <col min="4" max="4" width="42" style="7" customWidth="1"/>
    <col min="5" max="5" width="7.375" style="1" customWidth="1"/>
    <col min="6" max="6" width="8.625" style="1" customWidth="1"/>
    <col min="7" max="9" width="7.375" style="1" customWidth="1"/>
    <col min="10" max="10" width="8.875" style="1" customWidth="1"/>
    <col min="11" max="11" width="10.625" style="1" customWidth="1"/>
    <col min="12" max="12" width="18.625" style="1" customWidth="1"/>
    <col min="13" max="16384" width="9" style="1"/>
  </cols>
  <sheetData>
    <row r="1" spans="1:11" ht="39.950000000000003" customHeight="1" x14ac:dyDescent="0.15">
      <c r="A1" s="169" t="s">
        <v>204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26.1" customHeight="1" x14ac:dyDescent="0.15">
      <c r="A2" s="2" t="s">
        <v>205</v>
      </c>
      <c r="B2" s="2"/>
      <c r="C2" s="2"/>
      <c r="D2" s="2"/>
      <c r="E2" s="2" t="s">
        <v>206</v>
      </c>
      <c r="F2" s="2"/>
      <c r="G2" s="5"/>
      <c r="H2" s="140"/>
      <c r="I2" s="141"/>
      <c r="J2" s="141"/>
      <c r="K2" s="141"/>
    </row>
    <row r="3" spans="1:11" ht="26.1" customHeight="1" x14ac:dyDescent="0.15">
      <c r="A3" s="6" t="s">
        <v>207</v>
      </c>
      <c r="B3" s="6"/>
      <c r="C3" s="6"/>
      <c r="D3" s="6"/>
      <c r="E3" s="6" t="s">
        <v>208</v>
      </c>
      <c r="F3" s="6"/>
      <c r="G3" s="9"/>
      <c r="H3" s="9"/>
    </row>
    <row r="4" spans="1:11" ht="26.1" customHeight="1" x14ac:dyDescent="0.15">
      <c r="A4" s="10" t="s">
        <v>209</v>
      </c>
      <c r="B4" s="10"/>
      <c r="C4" s="3"/>
      <c r="D4" s="3"/>
      <c r="E4" s="11"/>
      <c r="F4" s="12"/>
      <c r="G4" s="12"/>
      <c r="H4" s="11"/>
      <c r="I4" s="141"/>
      <c r="J4" s="141"/>
      <c r="K4" s="141"/>
    </row>
    <row r="5" spans="1:11" ht="26.1" customHeight="1" x14ac:dyDescent="0.15">
      <c r="A5" s="13"/>
      <c r="B5" s="13"/>
      <c r="C5" s="14"/>
      <c r="D5" s="14"/>
      <c r="E5" s="15"/>
      <c r="F5" s="16"/>
      <c r="G5" s="16"/>
      <c r="H5" s="15"/>
      <c r="I5" s="15"/>
      <c r="J5" s="17"/>
      <c r="K5" s="15"/>
    </row>
    <row r="6" spans="1:11" ht="26.1" customHeight="1" thickBot="1" x14ac:dyDescent="0.2">
      <c r="A6" s="170"/>
      <c r="B6" s="170"/>
      <c r="C6" s="170"/>
      <c r="D6" s="170"/>
      <c r="E6" s="170"/>
      <c r="F6" s="170"/>
      <c r="G6" s="49"/>
      <c r="H6" s="49"/>
      <c r="I6" s="18"/>
      <c r="J6" s="19"/>
    </row>
    <row r="7" spans="1:11" ht="26.1" customHeight="1" x14ac:dyDescent="0.15">
      <c r="A7" s="94" t="s">
        <v>5</v>
      </c>
      <c r="B7" s="95" t="s">
        <v>22</v>
      </c>
      <c r="C7" s="171" t="s">
        <v>7</v>
      </c>
      <c r="D7" s="172"/>
      <c r="E7" s="96" t="s">
        <v>8</v>
      </c>
      <c r="F7" s="97" t="s">
        <v>9</v>
      </c>
      <c r="G7" s="97" t="s">
        <v>23</v>
      </c>
      <c r="H7" s="97" t="s">
        <v>24</v>
      </c>
      <c r="I7" s="97" t="s">
        <v>25</v>
      </c>
      <c r="J7" s="98" t="s">
        <v>26</v>
      </c>
      <c r="K7" s="99" t="s">
        <v>27</v>
      </c>
    </row>
    <row r="8" spans="1:11" ht="26.1" customHeight="1" x14ac:dyDescent="0.15">
      <c r="A8" s="250" t="s">
        <v>210</v>
      </c>
      <c r="B8" s="251"/>
      <c r="C8" s="251"/>
      <c r="D8" s="251"/>
      <c r="E8" s="251"/>
      <c r="F8" s="251"/>
      <c r="G8" s="251"/>
      <c r="H8" s="251"/>
      <c r="I8" s="251"/>
      <c r="J8" s="251"/>
      <c r="K8" s="252"/>
    </row>
    <row r="9" spans="1:11" s="15" customFormat="1" ht="26.1" customHeight="1" thickBot="1" x14ac:dyDescent="0.2">
      <c r="A9" s="142">
        <v>1</v>
      </c>
      <c r="B9" s="79" t="s">
        <v>211</v>
      </c>
      <c r="C9" s="136" t="s">
        <v>234</v>
      </c>
      <c r="D9" s="137"/>
      <c r="E9" s="60">
        <v>300</v>
      </c>
      <c r="F9" s="61" t="s">
        <v>212</v>
      </c>
      <c r="G9" s="62">
        <v>1</v>
      </c>
      <c r="H9" s="62">
        <v>1</v>
      </c>
      <c r="I9" s="62">
        <v>6</v>
      </c>
      <c r="J9" s="62">
        <f>E9*G9*H9*I9</f>
        <v>1800</v>
      </c>
      <c r="K9" s="135">
        <f>J9</f>
        <v>1800</v>
      </c>
    </row>
    <row r="10" spans="1:11" ht="26.1" customHeight="1" x14ac:dyDescent="0.15">
      <c r="A10" s="255" t="s">
        <v>222</v>
      </c>
      <c r="B10" s="256"/>
      <c r="C10" s="256"/>
      <c r="D10" s="256"/>
      <c r="E10" s="256"/>
      <c r="F10" s="256"/>
      <c r="G10" s="256"/>
      <c r="H10" s="256"/>
      <c r="I10" s="256"/>
      <c r="J10" s="256"/>
      <c r="K10" s="257"/>
    </row>
    <row r="11" spans="1:11" ht="26.1" customHeight="1" x14ac:dyDescent="0.15">
      <c r="A11" s="259">
        <v>1</v>
      </c>
      <c r="B11" s="208" t="s">
        <v>213</v>
      </c>
      <c r="C11" s="226" t="s">
        <v>233</v>
      </c>
      <c r="D11" s="227"/>
      <c r="E11" s="57">
        <v>80</v>
      </c>
      <c r="F11" s="70" t="s">
        <v>214</v>
      </c>
      <c r="G11" s="59">
        <v>1</v>
      </c>
      <c r="H11" s="59">
        <v>1</v>
      </c>
      <c r="I11" s="59">
        <v>12</v>
      </c>
      <c r="J11" s="59">
        <f t="shared" ref="J11:J13" si="0">E11*G11*H11*I11</f>
        <v>960</v>
      </c>
      <c r="K11" s="232">
        <f>SUM(J11:J13)</f>
        <v>2960</v>
      </c>
    </row>
    <row r="12" spans="1:11" ht="26.1" customHeight="1" x14ac:dyDescent="0.15">
      <c r="A12" s="260"/>
      <c r="B12" s="199"/>
      <c r="C12" s="154" t="s">
        <v>236</v>
      </c>
      <c r="D12" s="155"/>
      <c r="E12" s="57">
        <v>30</v>
      </c>
      <c r="F12" s="70" t="s">
        <v>235</v>
      </c>
      <c r="G12" s="59">
        <v>1</v>
      </c>
      <c r="H12" s="59">
        <v>1</v>
      </c>
      <c r="I12" s="59">
        <v>12</v>
      </c>
      <c r="J12" s="59">
        <f t="shared" si="0"/>
        <v>360</v>
      </c>
      <c r="K12" s="211"/>
    </row>
    <row r="13" spans="1:11" ht="35.25" customHeight="1" thickBot="1" x14ac:dyDescent="0.2">
      <c r="A13" s="261"/>
      <c r="B13" s="258"/>
      <c r="C13" s="228" t="s">
        <v>237</v>
      </c>
      <c r="D13" s="229"/>
      <c r="E13" s="60">
        <v>205</v>
      </c>
      <c r="F13" s="80" t="s">
        <v>235</v>
      </c>
      <c r="G13" s="62">
        <v>1</v>
      </c>
      <c r="H13" s="62">
        <v>1</v>
      </c>
      <c r="I13" s="62">
        <v>8</v>
      </c>
      <c r="J13" s="62">
        <f t="shared" si="0"/>
        <v>1640</v>
      </c>
      <c r="K13" s="185"/>
    </row>
    <row r="14" spans="1:11" s="69" customFormat="1" ht="26.1" customHeight="1" x14ac:dyDescent="0.15">
      <c r="A14" s="250" t="s">
        <v>215</v>
      </c>
      <c r="B14" s="251"/>
      <c r="C14" s="251"/>
      <c r="D14" s="251"/>
      <c r="E14" s="251"/>
      <c r="F14" s="251"/>
      <c r="G14" s="251"/>
      <c r="H14" s="251"/>
      <c r="I14" s="251"/>
      <c r="J14" s="251"/>
      <c r="K14" s="252"/>
    </row>
    <row r="15" spans="1:11" s="69" customFormat="1" ht="26.1" customHeight="1" x14ac:dyDescent="0.15">
      <c r="A15" s="138">
        <v>1</v>
      </c>
      <c r="B15" s="67" t="s">
        <v>217</v>
      </c>
      <c r="C15" s="226" t="s">
        <v>218</v>
      </c>
      <c r="D15" s="227"/>
      <c r="E15" s="57">
        <v>300</v>
      </c>
      <c r="F15" s="70" t="s">
        <v>216</v>
      </c>
      <c r="G15" s="59">
        <v>1</v>
      </c>
      <c r="H15" s="59">
        <v>1</v>
      </c>
      <c r="I15" s="59">
        <v>2</v>
      </c>
      <c r="J15" s="71">
        <f t="shared" ref="J15" si="1">E15*H15*I15</f>
        <v>600</v>
      </c>
      <c r="K15" s="211">
        <f>SUM(J15:J16)</f>
        <v>600</v>
      </c>
    </row>
    <row r="16" spans="1:11" s="69" customFormat="1" ht="26.1" customHeight="1" thickBot="1" x14ac:dyDescent="0.2">
      <c r="A16" s="68">
        <v>2</v>
      </c>
      <c r="B16" s="134" t="s">
        <v>219</v>
      </c>
      <c r="C16" s="253" t="s">
        <v>220</v>
      </c>
      <c r="D16" s="254"/>
      <c r="E16" s="143"/>
      <c r="F16" s="144"/>
      <c r="G16" s="101"/>
      <c r="H16" s="101"/>
      <c r="I16" s="101"/>
      <c r="J16" s="81"/>
      <c r="K16" s="185"/>
    </row>
    <row r="17" spans="1:14" ht="26.1" customHeight="1" x14ac:dyDescent="0.15">
      <c r="A17" s="223" t="s">
        <v>87</v>
      </c>
      <c r="B17" s="224"/>
      <c r="C17" s="224"/>
      <c r="D17" s="224"/>
      <c r="E17" s="224"/>
      <c r="F17" s="224"/>
      <c r="G17" s="224"/>
      <c r="H17" s="224"/>
      <c r="I17" s="224"/>
      <c r="J17" s="225"/>
      <c r="K17" s="82">
        <f>SUM(K8:K16)</f>
        <v>5360</v>
      </c>
      <c r="L17" s="83"/>
      <c r="N17" s="83"/>
    </row>
    <row r="18" spans="1:14" ht="26.1" customHeight="1" x14ac:dyDescent="0.15">
      <c r="A18" s="223" t="s">
        <v>221</v>
      </c>
      <c r="B18" s="224"/>
      <c r="C18" s="224"/>
      <c r="D18" s="224"/>
      <c r="E18" s="224"/>
      <c r="F18" s="224"/>
      <c r="G18" s="224"/>
      <c r="H18" s="224"/>
      <c r="I18" s="224"/>
      <c r="J18" s="225"/>
      <c r="K18" s="82">
        <f>K17*10%</f>
        <v>536</v>
      </c>
    </row>
    <row r="19" spans="1:14" ht="26.1" customHeight="1" thickBot="1" x14ac:dyDescent="0.2">
      <c r="A19" s="288" t="s">
        <v>89</v>
      </c>
      <c r="B19" s="289"/>
      <c r="C19" s="289"/>
      <c r="D19" s="289"/>
      <c r="E19" s="289"/>
      <c r="F19" s="289"/>
      <c r="G19" s="289"/>
      <c r="H19" s="289"/>
      <c r="I19" s="289"/>
      <c r="J19" s="290"/>
      <c r="K19" s="291">
        <f>(K17+K18)*3%</f>
        <v>176.88</v>
      </c>
    </row>
    <row r="20" spans="1:14" ht="26.1" customHeight="1" thickTop="1" thickBot="1" x14ac:dyDescent="0.2">
      <c r="A20" s="292" t="s">
        <v>13</v>
      </c>
      <c r="B20" s="293"/>
      <c r="C20" s="293"/>
      <c r="D20" s="293"/>
      <c r="E20" s="293"/>
      <c r="F20" s="293"/>
      <c r="G20" s="293"/>
      <c r="H20" s="293"/>
      <c r="I20" s="293"/>
      <c r="J20" s="294"/>
      <c r="K20" s="295">
        <f>SUM(K17:K19)</f>
        <v>6072.88</v>
      </c>
    </row>
    <row r="21" spans="1:14" ht="26.1" customHeight="1" x14ac:dyDescent="0.15">
      <c r="A21" s="26" t="s">
        <v>14</v>
      </c>
      <c r="B21" s="27" t="s">
        <v>15</v>
      </c>
      <c r="C21" s="28"/>
      <c r="D21" s="28"/>
      <c r="E21" s="29"/>
      <c r="F21" s="30"/>
      <c r="G21" s="30"/>
      <c r="H21" s="30"/>
      <c r="I21" s="30"/>
      <c r="J21" s="31"/>
      <c r="K21" s="33"/>
    </row>
    <row r="22" spans="1:14" ht="26.1" customHeight="1" x14ac:dyDescent="0.15">
      <c r="A22" s="32"/>
      <c r="B22" s="27" t="s">
        <v>90</v>
      </c>
      <c r="C22" s="28"/>
      <c r="D22" s="28"/>
      <c r="E22" s="29"/>
      <c r="F22" s="30"/>
      <c r="G22" s="30"/>
      <c r="H22" s="30"/>
      <c r="I22" s="30"/>
      <c r="J22" s="31"/>
      <c r="K22" s="33"/>
    </row>
    <row r="23" spans="1:14" ht="26.1" customHeight="1" x14ac:dyDescent="0.15">
      <c r="A23" s="32"/>
      <c r="B23" s="27" t="s">
        <v>91</v>
      </c>
      <c r="C23" s="28"/>
      <c r="D23" s="28"/>
      <c r="E23" s="29"/>
      <c r="F23" s="30"/>
      <c r="G23" s="30"/>
      <c r="H23" s="30"/>
      <c r="I23" s="30"/>
      <c r="J23" s="29"/>
      <c r="K23" s="34"/>
    </row>
    <row r="24" spans="1:14" ht="26.1" customHeight="1" x14ac:dyDescent="0.15">
      <c r="A24" s="32"/>
      <c r="B24" s="27" t="s">
        <v>18</v>
      </c>
      <c r="C24" s="28"/>
      <c r="D24" s="28"/>
      <c r="E24" s="29"/>
      <c r="F24" s="30"/>
      <c r="G24" s="30"/>
      <c r="H24" s="30"/>
      <c r="I24" s="30"/>
      <c r="J24" s="29"/>
      <c r="K24" s="34"/>
    </row>
    <row r="25" spans="1:14" ht="26.1" customHeight="1" thickBot="1" x14ac:dyDescent="0.2">
      <c r="A25" s="35"/>
      <c r="B25" s="36" t="s">
        <v>92</v>
      </c>
      <c r="C25" s="37"/>
      <c r="D25" s="37"/>
      <c r="E25" s="38"/>
      <c r="F25" s="39"/>
      <c r="G25" s="39"/>
      <c r="H25" s="39"/>
      <c r="I25" s="39"/>
      <c r="J25" s="38"/>
      <c r="K25" s="40"/>
    </row>
    <row r="26" spans="1:14" ht="26.1" customHeight="1" x14ac:dyDescent="0.15">
      <c r="A26" s="41"/>
      <c r="B26" s="42"/>
      <c r="C26" s="42"/>
      <c r="D26" s="300"/>
      <c r="E26" s="300"/>
      <c r="F26" s="30"/>
      <c r="G26" s="30"/>
      <c r="H26" s="30"/>
      <c r="I26" s="30"/>
      <c r="J26" s="29"/>
      <c r="K26" s="34"/>
    </row>
    <row r="27" spans="1:14" ht="26.1" customHeight="1" x14ac:dyDescent="0.15">
      <c r="A27" s="43" t="s">
        <v>20</v>
      </c>
      <c r="B27" s="42"/>
      <c r="C27" s="42"/>
      <c r="D27" s="42"/>
      <c r="E27" s="301" t="s">
        <v>21</v>
      </c>
      <c r="F27" s="30"/>
      <c r="G27" s="30"/>
      <c r="H27" s="30"/>
      <c r="I27" s="30"/>
      <c r="J27" s="42"/>
      <c r="K27" s="44"/>
    </row>
    <row r="28" spans="1:14" ht="26.1" customHeight="1" x14ac:dyDescent="0.15">
      <c r="A28" s="26"/>
      <c r="B28" s="27"/>
      <c r="C28" s="27"/>
      <c r="D28" s="27"/>
      <c r="E28" s="27"/>
      <c r="F28" s="30"/>
      <c r="G28" s="30"/>
      <c r="H28" s="30"/>
      <c r="I28" s="30"/>
      <c r="J28" s="30"/>
      <c r="K28" s="45"/>
    </row>
    <row r="29" spans="1:14" ht="26.1" customHeight="1" thickBot="1" x14ac:dyDescent="0.2">
      <c r="A29" s="46"/>
      <c r="B29" s="36"/>
      <c r="C29" s="36"/>
      <c r="D29" s="36"/>
      <c r="E29" s="36"/>
      <c r="F29" s="39"/>
      <c r="G29" s="39"/>
      <c r="H29" s="39"/>
      <c r="I29" s="39"/>
      <c r="J29" s="39"/>
      <c r="K29" s="47"/>
    </row>
    <row r="30" spans="1:14" ht="26.1" customHeight="1" x14ac:dyDescent="0.15">
      <c r="B30" s="6"/>
      <c r="C30" s="6"/>
      <c r="D30" s="6"/>
      <c r="E30" s="49"/>
      <c r="F30" s="50"/>
      <c r="G30" s="50"/>
      <c r="H30" s="50"/>
      <c r="I30" s="50"/>
      <c r="J30" s="50"/>
      <c r="K30" s="50"/>
    </row>
    <row r="31" spans="1:14" ht="26.1" customHeight="1" x14ac:dyDescent="0.15">
      <c r="B31" s="6"/>
      <c r="C31" s="6"/>
      <c r="D31" s="6"/>
      <c r="E31" s="49"/>
      <c r="F31" s="50"/>
      <c r="G31" s="50"/>
      <c r="H31" s="50"/>
      <c r="I31" s="50"/>
      <c r="J31" s="50"/>
      <c r="K31" s="50"/>
    </row>
    <row r="32" spans="1:14" ht="26.1" customHeight="1" x14ac:dyDescent="0.15">
      <c r="B32" s="6"/>
      <c r="C32" s="6"/>
      <c r="D32" s="6"/>
      <c r="E32" s="49"/>
      <c r="F32" s="50"/>
      <c r="G32" s="50"/>
      <c r="H32" s="50"/>
      <c r="I32" s="50"/>
      <c r="J32" s="50"/>
      <c r="K32" s="50"/>
    </row>
    <row r="33" spans="1:11" ht="26.1" customHeight="1" x14ac:dyDescent="0.15">
      <c r="B33" s="6"/>
      <c r="C33" s="6"/>
      <c r="D33" s="6"/>
      <c r="E33" s="49"/>
      <c r="F33" s="50"/>
      <c r="G33" s="50"/>
      <c r="H33" s="50"/>
      <c r="I33" s="50"/>
      <c r="J33" s="50"/>
      <c r="K33" s="50"/>
    </row>
    <row r="34" spans="1:11" ht="26.1" customHeight="1" x14ac:dyDescent="0.15">
      <c r="B34" s="6"/>
      <c r="C34" s="6"/>
      <c r="D34" s="6"/>
      <c r="E34" s="49"/>
      <c r="F34" s="50"/>
      <c r="G34" s="50"/>
      <c r="H34" s="50"/>
      <c r="I34" s="50"/>
      <c r="J34" s="50"/>
      <c r="K34" s="50"/>
    </row>
    <row r="35" spans="1:11" ht="26.1" customHeight="1" x14ac:dyDescent="0.15">
      <c r="B35" s="6"/>
      <c r="C35" s="6"/>
      <c r="D35" s="6"/>
      <c r="E35" s="49"/>
      <c r="F35" s="50"/>
      <c r="G35" s="50"/>
      <c r="H35" s="50"/>
      <c r="I35" s="50"/>
      <c r="J35" s="50"/>
      <c r="K35" s="50"/>
    </row>
    <row r="36" spans="1:11" ht="26.1" customHeight="1" x14ac:dyDescent="0.15">
      <c r="B36" s="6"/>
      <c r="C36" s="6"/>
      <c r="D36" s="6"/>
      <c r="E36" s="49"/>
      <c r="F36" s="50"/>
      <c r="G36" s="50"/>
      <c r="H36" s="50"/>
      <c r="I36" s="50"/>
      <c r="J36" s="50"/>
      <c r="K36" s="50"/>
    </row>
    <row r="37" spans="1:11" ht="26.1" customHeight="1" x14ac:dyDescent="0.15">
      <c r="B37" s="6"/>
      <c r="C37" s="6"/>
      <c r="D37" s="6"/>
      <c r="E37" s="49"/>
      <c r="F37" s="50"/>
      <c r="G37" s="50"/>
      <c r="H37" s="50"/>
      <c r="I37" s="50"/>
      <c r="J37" s="50"/>
      <c r="K37" s="50"/>
    </row>
    <row r="38" spans="1:11" ht="26.1" customHeight="1" x14ac:dyDescent="0.15">
      <c r="B38" s="6"/>
      <c r="C38" s="6"/>
      <c r="D38" s="6"/>
      <c r="E38" s="49"/>
      <c r="F38" s="50"/>
      <c r="G38" s="50"/>
      <c r="H38" s="50"/>
      <c r="I38" s="50"/>
      <c r="J38" s="50"/>
      <c r="K38" s="50"/>
    </row>
    <row r="39" spans="1:11" ht="26.1" customHeight="1" x14ac:dyDescent="0.15">
      <c r="B39" s="6"/>
      <c r="C39" s="6"/>
      <c r="D39" s="6"/>
      <c r="E39" s="49"/>
      <c r="F39" s="50"/>
      <c r="G39" s="50"/>
      <c r="H39" s="50"/>
      <c r="I39" s="50"/>
      <c r="J39" s="50"/>
      <c r="K39" s="50"/>
    </row>
    <row r="40" spans="1:11" ht="26.1" customHeight="1" x14ac:dyDescent="0.15">
      <c r="B40" s="6"/>
      <c r="C40" s="6"/>
      <c r="D40" s="6"/>
      <c r="E40" s="49"/>
      <c r="F40" s="50"/>
      <c r="G40" s="50"/>
      <c r="H40" s="50"/>
      <c r="I40" s="50"/>
      <c r="J40" s="50"/>
      <c r="K40" s="50"/>
    </row>
    <row r="41" spans="1:11" ht="26.1" customHeight="1" x14ac:dyDescent="0.15">
      <c r="A41" s="1"/>
      <c r="B41" s="6"/>
      <c r="C41" s="6"/>
      <c r="D41" s="6"/>
      <c r="E41" s="49"/>
      <c r="F41" s="50"/>
      <c r="G41" s="50"/>
      <c r="H41" s="50"/>
      <c r="I41" s="50"/>
      <c r="J41" s="50"/>
      <c r="K41" s="50"/>
    </row>
    <row r="42" spans="1:11" ht="26.1" customHeight="1" x14ac:dyDescent="0.15">
      <c r="A42" s="1"/>
      <c r="B42" s="6"/>
      <c r="C42" s="6"/>
      <c r="D42" s="6"/>
      <c r="E42" s="49"/>
      <c r="F42" s="50"/>
      <c r="G42" s="50"/>
      <c r="H42" s="50"/>
      <c r="I42" s="50"/>
      <c r="J42" s="50"/>
      <c r="K42" s="50"/>
    </row>
    <row r="43" spans="1:11" ht="26.1" customHeight="1" x14ac:dyDescent="0.15">
      <c r="A43" s="1"/>
      <c r="B43" s="6"/>
      <c r="C43" s="6"/>
      <c r="D43" s="6"/>
      <c r="E43" s="49"/>
      <c r="F43" s="50"/>
      <c r="G43" s="50"/>
      <c r="H43" s="50"/>
      <c r="I43" s="50"/>
      <c r="J43" s="50"/>
      <c r="K43" s="50"/>
    </row>
    <row r="44" spans="1:11" ht="26.1" customHeight="1" x14ac:dyDescent="0.15">
      <c r="A44" s="1"/>
      <c r="B44" s="6"/>
      <c r="C44" s="6"/>
      <c r="D44" s="6"/>
      <c r="E44" s="49"/>
      <c r="F44" s="50"/>
      <c r="G44" s="50"/>
      <c r="H44" s="50"/>
      <c r="I44" s="50"/>
      <c r="J44" s="50"/>
      <c r="K44" s="50"/>
    </row>
    <row r="45" spans="1:11" ht="26.1" customHeight="1" x14ac:dyDescent="0.15">
      <c r="A45" s="1"/>
      <c r="B45" s="6"/>
      <c r="C45" s="6"/>
      <c r="D45" s="6"/>
      <c r="E45" s="49"/>
      <c r="F45" s="50"/>
      <c r="G45" s="50"/>
      <c r="H45" s="50"/>
      <c r="I45" s="50"/>
      <c r="J45" s="50"/>
      <c r="K45" s="50"/>
    </row>
    <row r="46" spans="1:11" ht="26.1" customHeight="1" x14ac:dyDescent="0.15">
      <c r="A46" s="1"/>
      <c r="B46" s="6"/>
      <c r="C46" s="6"/>
      <c r="D46" s="6"/>
      <c r="E46" s="49"/>
      <c r="F46" s="50"/>
      <c r="G46" s="50"/>
      <c r="H46" s="50"/>
      <c r="I46" s="50"/>
      <c r="J46" s="50"/>
      <c r="K46" s="50"/>
    </row>
    <row r="47" spans="1:11" ht="26.1" customHeight="1" x14ac:dyDescent="0.15">
      <c r="A47" s="1"/>
      <c r="B47" s="6"/>
      <c r="C47" s="6"/>
      <c r="D47" s="6"/>
      <c r="E47" s="49"/>
      <c r="F47" s="50"/>
      <c r="G47" s="50"/>
      <c r="H47" s="50"/>
      <c r="I47" s="50"/>
      <c r="J47" s="50"/>
      <c r="K47" s="50"/>
    </row>
    <row r="48" spans="1:11" ht="26.1" customHeight="1" x14ac:dyDescent="0.15">
      <c r="A48" s="1"/>
      <c r="B48" s="6"/>
      <c r="C48" s="6"/>
      <c r="D48" s="6"/>
      <c r="E48" s="49"/>
      <c r="F48" s="50"/>
      <c r="G48" s="50"/>
      <c r="H48" s="50"/>
      <c r="I48" s="50"/>
      <c r="J48" s="50"/>
      <c r="K48" s="50"/>
    </row>
    <row r="49" spans="1:11" ht="26.1" customHeight="1" x14ac:dyDescent="0.15">
      <c r="A49" s="1"/>
      <c r="B49" s="6"/>
      <c r="C49" s="6"/>
      <c r="D49" s="6"/>
      <c r="E49" s="49"/>
      <c r="F49" s="50"/>
      <c r="G49" s="50"/>
      <c r="H49" s="50"/>
      <c r="I49" s="50"/>
      <c r="J49" s="50"/>
      <c r="K49" s="50"/>
    </row>
    <row r="50" spans="1:11" ht="26.1" customHeight="1" x14ac:dyDescent="0.15">
      <c r="A50" s="1"/>
      <c r="B50" s="6"/>
      <c r="C50" s="6"/>
      <c r="D50" s="6"/>
      <c r="E50" s="49"/>
      <c r="F50" s="50"/>
      <c r="G50" s="50"/>
      <c r="H50" s="50"/>
      <c r="I50" s="50"/>
      <c r="J50" s="50"/>
      <c r="K50" s="50"/>
    </row>
    <row r="51" spans="1:11" ht="26.1" customHeight="1" x14ac:dyDescent="0.15">
      <c r="A51" s="1"/>
      <c r="B51" s="6"/>
      <c r="C51" s="6"/>
      <c r="D51" s="6"/>
      <c r="E51" s="49"/>
      <c r="F51" s="50"/>
      <c r="G51" s="50"/>
      <c r="H51" s="50"/>
      <c r="I51" s="50"/>
      <c r="J51" s="50"/>
      <c r="K51" s="50"/>
    </row>
    <row r="52" spans="1:11" ht="26.1" customHeight="1" x14ac:dyDescent="0.15">
      <c r="A52" s="1"/>
      <c r="B52" s="6"/>
      <c r="C52" s="6"/>
      <c r="D52" s="6"/>
      <c r="E52" s="49"/>
      <c r="F52" s="50"/>
      <c r="G52" s="50"/>
      <c r="H52" s="50"/>
      <c r="I52" s="50"/>
      <c r="J52" s="50"/>
      <c r="K52" s="50"/>
    </row>
    <row r="53" spans="1:11" ht="26.1" customHeight="1" x14ac:dyDescent="0.15">
      <c r="A53" s="1"/>
      <c r="B53" s="6"/>
      <c r="C53" s="6"/>
      <c r="D53" s="6"/>
      <c r="E53" s="49"/>
      <c r="F53" s="50"/>
      <c r="G53" s="50"/>
      <c r="H53" s="50"/>
      <c r="I53" s="50"/>
      <c r="J53" s="50"/>
      <c r="K53" s="50"/>
    </row>
    <row r="54" spans="1:11" ht="26.1" customHeight="1" x14ac:dyDescent="0.15">
      <c r="A54" s="1"/>
      <c r="B54" s="6"/>
      <c r="C54" s="6"/>
      <c r="D54" s="6"/>
      <c r="E54" s="49"/>
      <c r="F54" s="50"/>
      <c r="G54" s="50"/>
      <c r="H54" s="50"/>
      <c r="I54" s="50"/>
      <c r="J54" s="50"/>
      <c r="K54" s="50"/>
    </row>
    <row r="55" spans="1:11" ht="26.1" customHeight="1" x14ac:dyDescent="0.15">
      <c r="A55" s="1"/>
      <c r="B55" s="6"/>
      <c r="C55" s="6"/>
      <c r="D55" s="6"/>
      <c r="E55" s="49"/>
      <c r="F55" s="50"/>
      <c r="G55" s="50"/>
      <c r="H55" s="50"/>
      <c r="I55" s="50"/>
      <c r="J55" s="50"/>
      <c r="K55" s="50"/>
    </row>
    <row r="56" spans="1:11" ht="26.1" customHeight="1" x14ac:dyDescent="0.15">
      <c r="A56" s="1"/>
      <c r="B56" s="6"/>
      <c r="C56" s="6"/>
      <c r="D56" s="6"/>
      <c r="E56" s="49"/>
      <c r="F56" s="50"/>
      <c r="G56" s="50"/>
      <c r="H56" s="50"/>
      <c r="I56" s="50"/>
      <c r="J56" s="50"/>
      <c r="K56" s="50"/>
    </row>
    <row r="57" spans="1:11" ht="26.1" customHeight="1" x14ac:dyDescent="0.15">
      <c r="A57" s="1"/>
      <c r="B57" s="6"/>
      <c r="C57" s="6"/>
      <c r="D57" s="6"/>
      <c r="E57" s="49"/>
      <c r="F57" s="50"/>
      <c r="G57" s="50"/>
      <c r="H57" s="50"/>
      <c r="I57" s="50"/>
      <c r="J57" s="50"/>
      <c r="K57" s="50"/>
    </row>
    <row r="58" spans="1:11" ht="26.1" customHeight="1" x14ac:dyDescent="0.15">
      <c r="A58" s="1"/>
      <c r="B58" s="6"/>
      <c r="C58" s="6"/>
      <c r="D58" s="6"/>
      <c r="E58" s="49"/>
      <c r="F58" s="50"/>
      <c r="G58" s="50"/>
      <c r="H58" s="50"/>
      <c r="I58" s="50"/>
      <c r="J58" s="50"/>
      <c r="K58" s="50"/>
    </row>
    <row r="59" spans="1:11" ht="26.1" customHeight="1" x14ac:dyDescent="0.15">
      <c r="A59" s="1"/>
      <c r="B59" s="6"/>
      <c r="C59" s="6"/>
      <c r="D59" s="6"/>
      <c r="E59" s="49"/>
      <c r="F59" s="50"/>
      <c r="G59" s="50"/>
      <c r="H59" s="50"/>
      <c r="I59" s="50"/>
      <c r="J59" s="50"/>
      <c r="K59" s="50"/>
    </row>
    <row r="60" spans="1:11" ht="26.1" customHeight="1" x14ac:dyDescent="0.15">
      <c r="A60" s="1"/>
      <c r="B60" s="6"/>
      <c r="C60" s="6"/>
      <c r="D60" s="6"/>
      <c r="E60" s="49"/>
      <c r="F60" s="50"/>
      <c r="G60" s="50"/>
      <c r="H60" s="50"/>
      <c r="I60" s="50"/>
      <c r="J60" s="50"/>
      <c r="K60" s="50"/>
    </row>
    <row r="61" spans="1:11" ht="26.1" customHeight="1" x14ac:dyDescent="0.15">
      <c r="A61" s="1"/>
      <c r="B61" s="6"/>
      <c r="C61" s="6"/>
      <c r="D61" s="6"/>
      <c r="E61" s="49"/>
      <c r="F61" s="50"/>
      <c r="G61" s="50"/>
      <c r="H61" s="50"/>
      <c r="I61" s="50"/>
      <c r="J61" s="50"/>
      <c r="K61" s="50"/>
    </row>
    <row r="62" spans="1:11" ht="26.1" customHeight="1" x14ac:dyDescent="0.15">
      <c r="A62" s="1"/>
      <c r="B62" s="6"/>
      <c r="C62" s="6"/>
      <c r="D62" s="6"/>
      <c r="E62" s="49"/>
      <c r="F62" s="50"/>
      <c r="G62" s="50"/>
      <c r="H62" s="50"/>
      <c r="I62" s="50"/>
      <c r="J62" s="50"/>
      <c r="K62" s="50"/>
    </row>
    <row r="63" spans="1:11" ht="26.1" customHeight="1" x14ac:dyDescent="0.15">
      <c r="A63" s="1"/>
      <c r="B63" s="6"/>
      <c r="C63" s="6"/>
      <c r="D63" s="6"/>
      <c r="E63" s="49"/>
      <c r="F63" s="50"/>
      <c r="G63" s="50"/>
      <c r="H63" s="50"/>
      <c r="I63" s="50"/>
      <c r="J63" s="50"/>
      <c r="K63" s="50"/>
    </row>
    <row r="64" spans="1:11" ht="26.1" customHeight="1" x14ac:dyDescent="0.15">
      <c r="A64" s="1"/>
      <c r="B64" s="6"/>
      <c r="C64" s="6"/>
      <c r="D64" s="6"/>
      <c r="E64" s="49"/>
      <c r="F64" s="50"/>
      <c r="G64" s="50"/>
      <c r="H64" s="50"/>
      <c r="I64" s="50"/>
      <c r="J64" s="50"/>
      <c r="K64" s="50"/>
    </row>
    <row r="65" spans="1:11" ht="26.1" customHeight="1" x14ac:dyDescent="0.15">
      <c r="A65" s="1"/>
      <c r="B65" s="6"/>
      <c r="C65" s="6"/>
      <c r="D65" s="6"/>
      <c r="E65" s="49"/>
      <c r="F65" s="50"/>
      <c r="G65" s="50"/>
      <c r="H65" s="50"/>
      <c r="I65" s="50"/>
      <c r="J65" s="50"/>
      <c r="K65" s="50"/>
    </row>
  </sheetData>
  <mergeCells count="18">
    <mergeCell ref="C11:D11"/>
    <mergeCell ref="K11:K13"/>
    <mergeCell ref="B11:B13"/>
    <mergeCell ref="A11:A13"/>
    <mergeCell ref="C13:D13"/>
    <mergeCell ref="A10:K10"/>
    <mergeCell ref="A8:K8"/>
    <mergeCell ref="A1:K1"/>
    <mergeCell ref="A6:F6"/>
    <mergeCell ref="C7:D7"/>
    <mergeCell ref="A18:J18"/>
    <mergeCell ref="A19:J19"/>
    <mergeCell ref="A20:J20"/>
    <mergeCell ref="A14:K14"/>
    <mergeCell ref="C15:D15"/>
    <mergeCell ref="K15:K16"/>
    <mergeCell ref="C16:D16"/>
    <mergeCell ref="A17:J1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仪式场（1天）</vt:lpstr>
      <vt:lpstr>普通场（16天）</vt:lpstr>
      <vt:lpstr>物料采购费（重庆）</vt:lpstr>
      <vt:lpstr>筛查车车身贴费用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2020-11-04T06:28:27Z</dcterms:modified>
</cp:coreProperties>
</file>