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/>
  </bookViews>
  <sheets>
    <sheet name="汇总" sheetId="1" r:id="rId1"/>
    <sheet name="场次表" sheetId="5" r:id="rId2"/>
    <sheet name="追加费用" sheetId="7" r:id="rId3"/>
  </sheets>
  <calcPr calcId="144525"/>
</workbook>
</file>

<file path=xl/calcChain.xml><?xml version="1.0" encoding="utf-8"?>
<calcChain xmlns="http://schemas.openxmlformats.org/spreadsheetml/2006/main">
  <c r="H8" i="1" l="1"/>
  <c r="H9" i="1"/>
  <c r="C14" i="5" l="1"/>
  <c r="C13" i="5"/>
  <c r="C12" i="5"/>
  <c r="L27" i="7"/>
  <c r="L26" i="7"/>
  <c r="L25" i="7"/>
  <c r="L24" i="7"/>
  <c r="M23" i="7"/>
  <c r="L23" i="7"/>
  <c r="L22" i="7"/>
  <c r="L21" i="7"/>
  <c r="M21" i="7" s="1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M4" i="7" l="1"/>
  <c r="M18" i="7"/>
  <c r="M15" i="7"/>
  <c r="H7" i="1"/>
  <c r="M28" i="7" l="1"/>
  <c r="M29" i="7" s="1"/>
  <c r="M30" i="7" s="1"/>
  <c r="M31" i="7" s="1"/>
  <c r="E10" i="1" s="1"/>
  <c r="C15" i="5"/>
  <c r="H10" i="1" l="1"/>
  <c r="H11" i="1" s="1"/>
  <c r="C8" i="5" l="1"/>
</calcChain>
</file>

<file path=xl/sharedStrings.xml><?xml version="1.0" encoding="utf-8"?>
<sst xmlns="http://schemas.openxmlformats.org/spreadsheetml/2006/main" count="186" uniqueCount="132">
  <si>
    <t>序号</t>
  </si>
  <si>
    <t>项目</t>
    <phoneticPr fontId="3" type="noConversion"/>
  </si>
  <si>
    <t>内容</t>
  </si>
  <si>
    <t>单价</t>
  </si>
  <si>
    <t>单位</t>
  </si>
  <si>
    <t>执行场次数量</t>
    <phoneticPr fontId="3" type="noConversion"/>
  </si>
  <si>
    <t>小计</t>
    <phoneticPr fontId="3" type="noConversion"/>
  </si>
  <si>
    <t>备注</t>
    <phoneticPr fontId="3" type="noConversion"/>
  </si>
  <si>
    <t>追加费用</t>
    <phoneticPr fontId="3" type="noConversion"/>
  </si>
  <si>
    <t>单场统一报价外发生的追加费用</t>
    <phoneticPr fontId="3" type="noConversion"/>
  </si>
  <si>
    <t>元</t>
    <phoneticPr fontId="3" type="noConversion"/>
  </si>
  <si>
    <t xml:space="preserve">Grand Total </t>
  </si>
  <si>
    <t>客户名称:</t>
  </si>
  <si>
    <t>优  叻  结  算  单</t>
    <phoneticPr fontId="3" type="noConversion"/>
  </si>
  <si>
    <t>上海麦田公共关系咨询有限公司</t>
    <phoneticPr fontId="3" type="noConversion"/>
  </si>
  <si>
    <t>项目名称:</t>
    <phoneticPr fontId="3" type="noConversion"/>
  </si>
  <si>
    <t>肺癌筛查车项目</t>
    <phoneticPr fontId="3" type="noConversion"/>
  </si>
  <si>
    <t>Prepared by:</t>
  </si>
  <si>
    <t>Approved by:</t>
  </si>
  <si>
    <t>筛查日期</t>
  </si>
  <si>
    <t>场次</t>
  </si>
  <si>
    <t>筛查地点</t>
  </si>
  <si>
    <t xml:space="preserve">项目    </t>
  </si>
  <si>
    <t>城市</t>
  </si>
  <si>
    <t>时间</t>
  </si>
  <si>
    <t>数量</t>
  </si>
  <si>
    <t>小计</t>
  </si>
  <si>
    <t>合计</t>
  </si>
  <si>
    <t>元/天</t>
  </si>
  <si>
    <t>Sub-total</t>
  </si>
  <si>
    <t>10%服务费</t>
  </si>
  <si>
    <t>3%税金</t>
  </si>
  <si>
    <t>元/场地</t>
    <phoneticPr fontId="3" type="noConversion"/>
  </si>
  <si>
    <t>地址</t>
  </si>
  <si>
    <t>筛查时间</t>
  </si>
  <si>
    <t>是否有启动仪式</t>
  </si>
  <si>
    <t>仪式物料</t>
  </si>
  <si>
    <t>完成进度</t>
  </si>
  <si>
    <t>08:00-17:00</t>
  </si>
  <si>
    <t>已完成</t>
  </si>
  <si>
    <t>2020肺癌筛查防治公益行动-筛查车项目执行场次表</t>
  </si>
  <si>
    <t>普通场（3天）</t>
    <rPh sb="0" eb="6">
      <t>pu'tong'chan</t>
    </rPh>
    <phoneticPr fontId="3" type="noConversion"/>
  </si>
  <si>
    <t>/</t>
  </si>
  <si>
    <t>小计</t>
    <phoneticPr fontId="2" type="noConversion"/>
  </si>
  <si>
    <t>合计</t>
    <rPh sb="0" eb="2">
      <t>pu'tong'chan</t>
    </rPh>
    <phoneticPr fontId="3" type="noConversion"/>
  </si>
  <si>
    <t>元/次</t>
  </si>
  <si>
    <t>同一场地，连续活动3天费用</t>
    <phoneticPr fontId="3" type="noConversion"/>
  </si>
  <si>
    <t>爱康人员住宿费</t>
  </si>
  <si>
    <t>分类</t>
    <phoneticPr fontId="2" type="noConversion"/>
  </si>
  <si>
    <t>执行场次数量</t>
    <phoneticPr fontId="2" type="noConversion"/>
  </si>
  <si>
    <t>否</t>
    <phoneticPr fontId="2" type="noConversion"/>
  </si>
  <si>
    <t>快递费</t>
  </si>
  <si>
    <t>爱康人员餐费</t>
  </si>
  <si>
    <t>具体场次明细见《场次表》</t>
    <phoneticPr fontId="3" type="noConversion"/>
  </si>
  <si>
    <t>普通场（1天）</t>
    <rPh sb="0" eb="6">
      <t>pu'tong'chan</t>
    </rPh>
    <phoneticPr fontId="3" type="noConversion"/>
  </si>
  <si>
    <t>元/场地</t>
    <phoneticPr fontId="3" type="noConversion"/>
  </si>
  <si>
    <t>具体场次明细见《场次表》</t>
    <phoneticPr fontId="3" type="noConversion"/>
  </si>
  <si>
    <t>执行时间：2020年6月26日-2020年7月4日</t>
    <phoneticPr fontId="3" type="noConversion"/>
  </si>
  <si>
    <t>郑州</t>
  </si>
  <si>
    <t>郑州大学第一附属医院 郑东院区</t>
  </si>
  <si>
    <t>郑州市金水区龙湖中环路1号</t>
  </si>
  <si>
    <t>新郑</t>
  </si>
  <si>
    <t>新郑市人民医院新园区</t>
  </si>
  <si>
    <t>新郑市解放路与学院路交叉口西北角</t>
  </si>
  <si>
    <t>平顶山</t>
  </si>
  <si>
    <t>平煤神马医疗集团总医院</t>
  </si>
  <si>
    <t>平顶山市新华区矿工路南1号</t>
  </si>
  <si>
    <t>郑州第三人民医院</t>
  </si>
  <si>
    <t>管城区南顺城街136号</t>
  </si>
  <si>
    <t>洛阳</t>
  </si>
  <si>
    <t>河南科技大学第一附属医院</t>
  </si>
  <si>
    <t>洛阳市洛龙区关林路636号</t>
  </si>
  <si>
    <t>是</t>
    <phoneticPr fontId="2" type="noConversion"/>
  </si>
  <si>
    <t>桁架、舞台、剪彩道具</t>
  </si>
  <si>
    <t>追 加 费 用 明 细 表</t>
    <phoneticPr fontId="3" type="noConversion"/>
  </si>
  <si>
    <t>日期</t>
    <phoneticPr fontId="3" type="noConversion"/>
  </si>
  <si>
    <t>场地</t>
    <phoneticPr fontId="3" type="noConversion"/>
  </si>
  <si>
    <t>追加费用</t>
    <phoneticPr fontId="3" type="noConversion"/>
  </si>
  <si>
    <t>2020年6月26日-28日</t>
    <phoneticPr fontId="2" type="noConversion"/>
  </si>
  <si>
    <t>郑州大学第一附属医院  郑东院区</t>
    <phoneticPr fontId="2" type="noConversion"/>
  </si>
  <si>
    <t>电视机</t>
    <phoneticPr fontId="2" type="noConversion"/>
  </si>
  <si>
    <t>元/台</t>
    <phoneticPr fontId="2" type="noConversion"/>
  </si>
  <si>
    <t>舞台&amp;背景桁架  （26日仪式场）</t>
    <phoneticPr fontId="3" type="noConversion"/>
  </si>
  <si>
    <t>舞台租赁，3M*5M，含红地毯</t>
    <phoneticPr fontId="3" type="noConversion"/>
  </si>
  <si>
    <t>元/平</t>
    <rPh sb="0" eb="1">
      <t>tia</t>
    </rPh>
    <phoneticPr fontId="3" type="noConversion"/>
  </si>
  <si>
    <t>桁架租赁，背景高精喷绘布＋桁架，3M*5M</t>
    <phoneticPr fontId="3" type="noConversion"/>
  </si>
  <si>
    <t>人工费，舞台和桁架搭建+撤场</t>
    <phoneticPr fontId="3" type="noConversion"/>
  </si>
  <si>
    <t>元/人</t>
    <rPh sb="0" eb="1">
      <t>tia</t>
    </rPh>
    <phoneticPr fontId="3" type="noConversion"/>
  </si>
  <si>
    <t>运输费，1辆小型运输车</t>
    <phoneticPr fontId="3" type="noConversion"/>
  </si>
  <si>
    <t>元/次</t>
    <rPh sb="0" eb="1">
      <t>tia</t>
    </rPh>
    <phoneticPr fontId="3" type="noConversion"/>
  </si>
  <si>
    <t>5号电池</t>
  </si>
  <si>
    <t>5个装，音响话筒电池</t>
  </si>
  <si>
    <t>元</t>
  </si>
  <si>
    <t>工具螺丝刀</t>
  </si>
  <si>
    <t>安装装电视机用</t>
  </si>
  <si>
    <t>患者知情同意书(6.21-6.28 )回寄至上海存档</t>
  </si>
  <si>
    <t>高铁</t>
    <phoneticPr fontId="2" type="noConversion"/>
  </si>
  <si>
    <t>上海-郑州、郑州-上海</t>
    <phoneticPr fontId="2" type="noConversion"/>
  </si>
  <si>
    <t>元/人</t>
  </si>
  <si>
    <t>爱康2名司机（24日、25日、26日、27日晚住宿）</t>
  </si>
  <si>
    <t>爱康2名司机（24日、25日、26日、27日餐补）</t>
    <phoneticPr fontId="2" type="noConversion"/>
  </si>
  <si>
    <t>新郑市人民医院新园区</t>
    <phoneticPr fontId="2" type="noConversion"/>
  </si>
  <si>
    <t>住宿费</t>
    <phoneticPr fontId="2" type="noConversion"/>
  </si>
  <si>
    <t>市区工作人员至地级县活动（28日晚住宿）</t>
    <phoneticPr fontId="2" type="noConversion"/>
  </si>
  <si>
    <t>爱康2名司机（28日晚住宿）</t>
  </si>
  <si>
    <t>爱康2名司机（28日餐补）</t>
  </si>
  <si>
    <t>2020年6月30日-1日</t>
  </si>
  <si>
    <t>硬盘</t>
  </si>
  <si>
    <t>1T硬盘</t>
  </si>
  <si>
    <t>元/个</t>
  </si>
  <si>
    <t>爱康2名司机（29、30日晚住宿）</t>
  </si>
  <si>
    <t>爱康2名司机（29、30日餐补）</t>
  </si>
  <si>
    <t>2020年7月2日-3日</t>
  </si>
  <si>
    <t>爱康2名司机（1日、2日晚住宿）</t>
  </si>
  <si>
    <t>爱康2名司机（1日、2日餐补）</t>
  </si>
  <si>
    <t>省际运输费</t>
  </si>
  <si>
    <t>洛阳-九江</t>
    <phoneticPr fontId="2" type="noConversion"/>
  </si>
  <si>
    <t>患者知情同意书(6.29-7.4 )回寄至上海存档</t>
  </si>
  <si>
    <t>爱康2名司机（3日、4日、5日晚住宿）</t>
  </si>
  <si>
    <t>爱康2名司机（3日、4日、5日餐补）</t>
  </si>
  <si>
    <t>6月26日-28日</t>
    <phoneticPr fontId="2" type="noConversion"/>
  </si>
  <si>
    <t>6月30-7月1日</t>
    <phoneticPr fontId="2" type="noConversion"/>
  </si>
  <si>
    <t>7月2-7月3日</t>
    <phoneticPr fontId="2" type="noConversion"/>
  </si>
  <si>
    <t>6月26日-7月4日，执行场次汇总</t>
    <phoneticPr fontId="2" type="noConversion"/>
  </si>
  <si>
    <t>普通场（2天）</t>
    <rPh sb="0" eb="6">
      <t>pu'tong'chan</t>
    </rPh>
    <phoneticPr fontId="3" type="noConversion"/>
  </si>
  <si>
    <t>普通场（2天）</t>
    <phoneticPr fontId="2" type="noConversion"/>
  </si>
  <si>
    <t>同一场地，连续活动2天费用</t>
    <phoneticPr fontId="3" type="noConversion"/>
  </si>
  <si>
    <t>6月26日-7月4日，具体明细见《追加费用》</t>
    <phoneticPr fontId="3" type="noConversion"/>
  </si>
  <si>
    <t>河南洛阳-江西九江，含过路费油费等费用</t>
    <phoneticPr fontId="2" type="noConversion"/>
  </si>
  <si>
    <t>同一场地，活动1天费用</t>
    <rPh sb="0" eb="4">
      <t>tia</t>
    </rPh>
    <phoneticPr fontId="3" type="noConversion"/>
  </si>
  <si>
    <t>优惠价</t>
    <phoneticPr fontId="2" type="noConversion"/>
  </si>
  <si>
    <t>电视机损坏，补损1个，43寸高清液晶电视1499元，碎屏险69元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</si>
</sst>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&quot;¥&quot;#,##0_);[Red]\(&quot;¥&quot;#,##0\)"/>
    <numFmt numFmtId="182" formatCode="[$-F800]dddd\,\ mmmm\ dd\,\ yyyy"/>
  </numFmts>
  <fonts count="13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2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0">
    <xf numFmtId="0" fontId="0" fillId="0" borderId="0" xfId="0"/>
    <xf numFmtId="0" fontId="4" fillId="2" borderId="0" xfId="0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177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/>
    </xf>
    <xf numFmtId="178" fontId="9" fillId="4" borderId="2" xfId="1" applyNumberFormat="1" applyFont="1" applyFill="1" applyBorder="1" applyAlignment="1">
      <alignment horizontal="center" vertical="center" wrapText="1"/>
    </xf>
    <xf numFmtId="179" fontId="9" fillId="4" borderId="2" xfId="1" applyNumberFormat="1" applyFont="1" applyFill="1" applyBorder="1" applyAlignment="1">
      <alignment horizontal="center" vertical="center"/>
    </xf>
    <xf numFmtId="179" fontId="9" fillId="4" borderId="6" xfId="1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177" fontId="4" fillId="2" borderId="11" xfId="1" applyNumberFormat="1" applyFont="1" applyFill="1" applyBorder="1" applyAlignment="1">
      <alignment vertical="center"/>
    </xf>
    <xf numFmtId="180" fontId="10" fillId="0" borderId="23" xfId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177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181" fontId="4" fillId="2" borderId="3" xfId="0" applyNumberFormat="1" applyFont="1" applyFill="1" applyBorder="1" applyAlignment="1">
      <alignment vertical="center"/>
    </xf>
    <xf numFmtId="0" fontId="7" fillId="2" borderId="24" xfId="1" applyFont="1" applyFill="1" applyBorder="1" applyAlignment="1">
      <alignment horizontal="left" vertical="center"/>
    </xf>
    <xf numFmtId="181" fontId="7" fillId="2" borderId="26" xfId="1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center"/>
    </xf>
    <xf numFmtId="181" fontId="4" fillId="2" borderId="26" xfId="1" applyNumberFormat="1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/>
    </xf>
    <xf numFmtId="0" fontId="4" fillId="2" borderId="16" xfId="1" applyFont="1" applyFill="1" applyBorder="1" applyAlignment="1">
      <alignment vertical="center"/>
    </xf>
    <xf numFmtId="181" fontId="4" fillId="2" borderId="15" xfId="1" applyNumberFormat="1" applyFont="1" applyFill="1" applyBorder="1" applyAlignment="1">
      <alignment horizontal="left" vertical="center"/>
    </xf>
    <xf numFmtId="0" fontId="4" fillId="2" borderId="30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81" fontId="4" fillId="2" borderId="31" xfId="0" applyNumberFormat="1" applyFont="1" applyFill="1" applyBorder="1" applyAlignment="1">
      <alignment vertical="center"/>
    </xf>
    <xf numFmtId="181" fontId="7" fillId="2" borderId="25" xfId="1" applyNumberFormat="1" applyFont="1" applyFill="1" applyBorder="1" applyAlignment="1">
      <alignment horizontal="left" vertical="center"/>
    </xf>
    <xf numFmtId="181" fontId="4" fillId="2" borderId="25" xfId="1" applyNumberFormat="1" applyFont="1" applyFill="1" applyBorder="1" applyAlignment="1">
      <alignment horizontal="left" vertical="center"/>
    </xf>
    <xf numFmtId="181" fontId="4" fillId="2" borderId="17" xfId="1" applyNumberFormat="1" applyFont="1" applyFill="1" applyBorder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4" fillId="5" borderId="0" xfId="0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7" fillId="5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82" fontId="9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177" fontId="4" fillId="3" borderId="14" xfId="1" applyNumberFormat="1" applyFont="1" applyFill="1" applyBorder="1" applyAlignment="1">
      <alignment horizontal="right" vertical="center"/>
    </xf>
    <xf numFmtId="0" fontId="4" fillId="3" borderId="8" xfId="1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right" vertical="center"/>
    </xf>
    <xf numFmtId="0" fontId="4" fillId="3" borderId="14" xfId="1" applyFont="1" applyFill="1" applyBorder="1" applyAlignment="1">
      <alignment horizontal="left" vertical="center"/>
    </xf>
    <xf numFmtId="177" fontId="4" fillId="3" borderId="14" xfId="1" applyNumberFormat="1" applyFont="1" applyFill="1" applyBorder="1" applyAlignment="1">
      <alignment vertical="center"/>
    </xf>
    <xf numFmtId="177" fontId="4" fillId="3" borderId="39" xfId="1" applyNumberFormat="1" applyFont="1" applyFill="1" applyBorder="1" applyAlignment="1">
      <alignment vertical="center"/>
    </xf>
    <xf numFmtId="0" fontId="4" fillId="3" borderId="39" xfId="1" applyFont="1" applyFill="1" applyBorder="1" applyAlignment="1">
      <alignment horizontal="center" vertical="center"/>
    </xf>
    <xf numFmtId="177" fontId="4" fillId="3" borderId="39" xfId="1" applyNumberFormat="1" applyFont="1" applyFill="1" applyBorder="1" applyAlignment="1">
      <alignment horizontal="right" vertical="center"/>
    </xf>
    <xf numFmtId="0" fontId="4" fillId="2" borderId="34" xfId="1" applyFont="1" applyFill="1" applyBorder="1" applyAlignment="1">
      <alignment horizontal="left" vertical="center"/>
    </xf>
    <xf numFmtId="177" fontId="7" fillId="2" borderId="13" xfId="1" applyNumberFormat="1" applyFont="1" applyFill="1" applyBorder="1" applyAlignment="1">
      <alignment horizontal="center" vertical="center"/>
    </xf>
    <xf numFmtId="177" fontId="7" fillId="2" borderId="19" xfId="1" applyNumberFormat="1" applyFont="1" applyFill="1" applyBorder="1" applyAlignment="1">
      <alignment horizontal="center" vertical="center"/>
    </xf>
    <xf numFmtId="180" fontId="7" fillId="0" borderId="45" xfId="1" applyNumberFormat="1" applyFont="1" applyFill="1" applyBorder="1" applyAlignment="1">
      <alignment horizontal="center" vertical="center"/>
    </xf>
    <xf numFmtId="182" fontId="7" fillId="2" borderId="0" xfId="0" applyNumberFormat="1" applyFont="1" applyFill="1" applyAlignment="1">
      <alignment horizontal="center" vertical="center"/>
    </xf>
    <xf numFmtId="182" fontId="4" fillId="2" borderId="0" xfId="0" applyNumberFormat="1" applyFont="1" applyFill="1" applyAlignment="1">
      <alignment vertical="center"/>
    </xf>
    <xf numFmtId="0" fontId="8" fillId="3" borderId="48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177" fontId="4" fillId="2" borderId="50" xfId="1" applyNumberFormat="1" applyFont="1" applyFill="1" applyBorder="1" applyAlignment="1">
      <alignment vertical="center"/>
    </xf>
    <xf numFmtId="0" fontId="4" fillId="3" borderId="39" xfId="1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1" fillId="3" borderId="5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left" vertical="center"/>
    </xf>
    <xf numFmtId="0" fontId="11" fillId="3" borderId="50" xfId="0" applyFont="1" applyFill="1" applyBorder="1" applyAlignment="1">
      <alignment horizontal="center" vertical="center"/>
    </xf>
    <xf numFmtId="58" fontId="11" fillId="3" borderId="14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vertical="center"/>
    </xf>
    <xf numFmtId="177" fontId="4" fillId="2" borderId="8" xfId="1" applyNumberFormat="1" applyFont="1" applyFill="1" applyBorder="1" applyAlignment="1">
      <alignment horizontal="center" vertical="center"/>
    </xf>
    <xf numFmtId="177" fontId="4" fillId="2" borderId="34" xfId="1" applyNumberFormat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177" fontId="8" fillId="0" borderId="22" xfId="1" applyNumberFormat="1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58" fontId="11" fillId="3" borderId="34" xfId="0" applyNumberFormat="1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vertical="center"/>
    </xf>
    <xf numFmtId="0" fontId="4" fillId="3" borderId="12" xfId="1" applyFont="1" applyFill="1" applyBorder="1" applyAlignment="1">
      <alignment horizontal="center" vertical="center"/>
    </xf>
    <xf numFmtId="177" fontId="4" fillId="3" borderId="12" xfId="1" applyNumberFormat="1" applyFont="1" applyFill="1" applyBorder="1" applyAlignment="1">
      <alignment horizontal="right" vertical="center"/>
    </xf>
    <xf numFmtId="177" fontId="4" fillId="3" borderId="34" xfId="1" applyNumberFormat="1" applyFont="1" applyFill="1" applyBorder="1" applyAlignment="1">
      <alignment horizontal="right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59" xfId="1" applyFont="1" applyFill="1" applyBorder="1" applyAlignment="1">
      <alignment horizontal="left" vertical="center"/>
    </xf>
    <xf numFmtId="0" fontId="4" fillId="3" borderId="59" xfId="1" applyFont="1" applyFill="1" applyBorder="1" applyAlignment="1">
      <alignment horizontal="center" vertical="center"/>
    </xf>
    <xf numFmtId="177" fontId="4" fillId="3" borderId="59" xfId="1" applyNumberFormat="1" applyFont="1" applyFill="1" applyBorder="1" applyAlignment="1">
      <alignment horizontal="right" vertical="center"/>
    </xf>
    <xf numFmtId="0" fontId="11" fillId="3" borderId="14" xfId="0" applyFont="1" applyFill="1" applyBorder="1" applyAlignment="1">
      <alignment horizontal="center" vertical="center" wrapText="1"/>
    </xf>
    <xf numFmtId="179" fontId="4" fillId="2" borderId="33" xfId="1" applyNumberFormat="1" applyFont="1" applyFill="1" applyBorder="1" applyAlignment="1">
      <alignment vertical="center"/>
    </xf>
    <xf numFmtId="179" fontId="4" fillId="3" borderId="70" xfId="1" applyNumberFormat="1" applyFont="1" applyFill="1" applyBorder="1" applyAlignment="1">
      <alignment horizontal="left" vertical="center" wrapText="1"/>
    </xf>
    <xf numFmtId="179" fontId="4" fillId="3" borderId="71" xfId="1" applyNumberFormat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/>
    </xf>
    <xf numFmtId="0" fontId="4" fillId="3" borderId="72" xfId="0" applyFont="1" applyFill="1" applyBorder="1" applyAlignment="1">
      <alignment horizontal="center" vertical="center"/>
    </xf>
    <xf numFmtId="177" fontId="4" fillId="3" borderId="8" xfId="1" applyNumberFormat="1" applyFont="1" applyFill="1" applyBorder="1" applyAlignment="1">
      <alignment vertical="center"/>
    </xf>
    <xf numFmtId="177" fontId="4" fillId="3" borderId="34" xfId="1" applyNumberFormat="1" applyFont="1" applyFill="1" applyBorder="1" applyAlignment="1">
      <alignment vertical="center"/>
    </xf>
    <xf numFmtId="0" fontId="8" fillId="0" borderId="20" xfId="1" applyFont="1" applyFill="1" applyBorder="1" applyAlignment="1">
      <alignment horizontal="right" vertical="center"/>
    </xf>
    <xf numFmtId="0" fontId="8" fillId="0" borderId="21" xfId="1" applyFont="1" applyFill="1" applyBorder="1" applyAlignment="1">
      <alignment horizontal="right" vertical="center"/>
    </xf>
    <xf numFmtId="0" fontId="8" fillId="0" borderId="22" xfId="1" applyFont="1" applyFill="1" applyBorder="1" applyAlignment="1">
      <alignment horizontal="right" vertical="center"/>
    </xf>
    <xf numFmtId="179" fontId="4" fillId="2" borderId="60" xfId="1" applyNumberFormat="1" applyFont="1" applyFill="1" applyBorder="1" applyAlignment="1">
      <alignment horizontal="left" vertical="center"/>
    </xf>
    <xf numFmtId="179" fontId="4" fillId="2" borderId="61" xfId="1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8" fillId="3" borderId="0" xfId="1" applyNumberFormat="1" applyFont="1" applyFill="1" applyBorder="1" applyAlignment="1">
      <alignment horizontal="left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179" fontId="4" fillId="2" borderId="9" xfId="1" applyNumberFormat="1" applyFont="1" applyFill="1" applyBorder="1" applyAlignment="1">
      <alignment horizontal="left" vertical="center"/>
    </xf>
    <xf numFmtId="179" fontId="4" fillId="2" borderId="10" xfId="1" applyNumberFormat="1" applyFont="1" applyFill="1" applyBorder="1" applyAlignment="1">
      <alignment horizontal="left" vertical="center"/>
    </xf>
    <xf numFmtId="0" fontId="8" fillId="3" borderId="57" xfId="0" applyFont="1" applyFill="1" applyBorder="1" applyAlignment="1">
      <alignment horizontal="center" vertical="center"/>
    </xf>
    <xf numFmtId="0" fontId="8" fillId="3" borderId="58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right" vertical="center"/>
    </xf>
    <xf numFmtId="0" fontId="7" fillId="2" borderId="25" xfId="1" applyFont="1" applyFill="1" applyBorder="1" applyAlignment="1">
      <alignment horizontal="right" vertical="center"/>
    </xf>
    <xf numFmtId="0" fontId="7" fillId="2" borderId="28" xfId="1" applyFont="1" applyFill="1" applyBorder="1" applyAlignment="1">
      <alignment horizontal="right" vertical="center"/>
    </xf>
    <xf numFmtId="0" fontId="7" fillId="2" borderId="16" xfId="1" applyFont="1" applyFill="1" applyBorder="1" applyAlignment="1">
      <alignment horizontal="right" vertical="center"/>
    </xf>
    <xf numFmtId="0" fontId="7" fillId="2" borderId="17" xfId="1" applyFont="1" applyFill="1" applyBorder="1" applyAlignment="1">
      <alignment horizontal="right" vertical="center"/>
    </xf>
    <xf numFmtId="0" fontId="7" fillId="0" borderId="20" xfId="1" applyFont="1" applyFill="1" applyBorder="1" applyAlignment="1">
      <alignment horizontal="right" vertical="center"/>
    </xf>
    <xf numFmtId="0" fontId="7" fillId="0" borderId="21" xfId="1" applyFont="1" applyFill="1" applyBorder="1" applyAlignment="1">
      <alignment horizontal="right" vertical="center"/>
    </xf>
    <xf numFmtId="0" fontId="7" fillId="0" borderId="22" xfId="1" applyFont="1" applyFill="1" applyBorder="1" applyAlignment="1">
      <alignment horizontal="right" vertical="center"/>
    </xf>
    <xf numFmtId="182" fontId="4" fillId="3" borderId="39" xfId="1" applyNumberFormat="1" applyFont="1" applyFill="1" applyBorder="1" applyAlignment="1">
      <alignment horizontal="center" vertical="center"/>
    </xf>
    <xf numFmtId="182" fontId="4" fillId="3" borderId="14" xfId="1" applyNumberFormat="1" applyFont="1" applyFill="1" applyBorder="1" applyAlignment="1">
      <alignment horizontal="center" vertical="center"/>
    </xf>
    <xf numFmtId="182" fontId="4" fillId="3" borderId="59" xfId="1" applyNumberFormat="1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3" borderId="59" xfId="1" applyFont="1" applyFill="1" applyBorder="1" applyAlignment="1">
      <alignment horizontal="center" vertical="center"/>
    </xf>
    <xf numFmtId="179" fontId="4" fillId="3" borderId="39" xfId="1" applyNumberFormat="1" applyFont="1" applyFill="1" applyBorder="1" applyAlignment="1">
      <alignment horizontal="left" vertical="center" wrapText="1"/>
    </xf>
    <xf numFmtId="177" fontId="4" fillId="3" borderId="38" xfId="1" applyNumberFormat="1" applyFont="1" applyFill="1" applyBorder="1" applyAlignment="1">
      <alignment horizontal="center" vertical="center"/>
    </xf>
    <xf numFmtId="177" fontId="4" fillId="3" borderId="13" xfId="1" applyNumberFormat="1" applyFont="1" applyFill="1" applyBorder="1" applyAlignment="1">
      <alignment horizontal="center" vertical="center"/>
    </xf>
    <xf numFmtId="177" fontId="4" fillId="3" borderId="19" xfId="1" applyNumberFormat="1" applyFont="1" applyFill="1" applyBorder="1" applyAlignment="1">
      <alignment horizontal="center" vertical="center"/>
    </xf>
    <xf numFmtId="179" fontId="4" fillId="3" borderId="14" xfId="1" applyNumberFormat="1" applyFont="1" applyFill="1" applyBorder="1" applyAlignment="1">
      <alignment horizontal="left" vertical="center" wrapText="1"/>
    </xf>
    <xf numFmtId="179" fontId="4" fillId="3" borderId="33" xfId="1" applyNumberFormat="1" applyFont="1" applyFill="1" applyBorder="1" applyAlignment="1">
      <alignment horizontal="left" vertical="center" wrapText="1"/>
    </xf>
    <xf numFmtId="179" fontId="4" fillId="3" borderId="70" xfId="1" applyNumberFormat="1" applyFont="1" applyFill="1" applyBorder="1" applyAlignment="1">
      <alignment horizontal="left" vertical="center" wrapText="1"/>
    </xf>
    <xf numFmtId="179" fontId="4" fillId="3" borderId="60" xfId="1" applyNumberFormat="1" applyFont="1" applyFill="1" applyBorder="1" applyAlignment="1">
      <alignment horizontal="left" vertical="center" wrapText="1"/>
    </xf>
    <xf numFmtId="179" fontId="4" fillId="3" borderId="61" xfId="1" applyNumberFormat="1" applyFont="1" applyFill="1" applyBorder="1" applyAlignment="1">
      <alignment horizontal="left" vertical="center" wrapText="1"/>
    </xf>
    <xf numFmtId="182" fontId="4" fillId="3" borderId="34" xfId="1" applyNumberFormat="1" applyFont="1" applyFill="1" applyBorder="1" applyAlignment="1">
      <alignment horizontal="center" vertical="center"/>
    </xf>
    <xf numFmtId="0" fontId="4" fillId="3" borderId="39" xfId="1" applyFont="1" applyFill="1" applyBorder="1" applyAlignment="1">
      <alignment horizontal="center" vertical="center" wrapText="1"/>
    </xf>
    <xf numFmtId="0" fontId="4" fillId="3" borderId="34" xfId="1" applyFont="1" applyFill="1" applyBorder="1" applyAlignment="1">
      <alignment horizontal="center" vertical="center" wrapText="1"/>
    </xf>
    <xf numFmtId="179" fontId="4" fillId="3" borderId="68" xfId="1" applyNumberFormat="1" applyFont="1" applyFill="1" applyBorder="1" applyAlignment="1">
      <alignment horizontal="left" vertical="center" wrapText="1"/>
    </xf>
    <xf numFmtId="179" fontId="4" fillId="3" borderId="69" xfId="1" applyNumberFormat="1" applyFont="1" applyFill="1" applyBorder="1" applyAlignment="1">
      <alignment horizontal="left" vertical="center" wrapText="1"/>
    </xf>
    <xf numFmtId="177" fontId="4" fillId="3" borderId="35" xfId="1" applyNumberFormat="1" applyFont="1" applyFill="1" applyBorder="1" applyAlignment="1">
      <alignment horizontal="center" vertical="center"/>
    </xf>
    <xf numFmtId="179" fontId="4" fillId="3" borderId="73" xfId="1" applyNumberFormat="1" applyFont="1" applyFill="1" applyBorder="1" applyAlignment="1">
      <alignment horizontal="left" vertical="center" wrapText="1"/>
    </xf>
    <xf numFmtId="179" fontId="4" fillId="3" borderId="74" xfId="1" applyNumberFormat="1" applyFont="1" applyFill="1" applyBorder="1" applyAlignment="1">
      <alignment horizontal="left" vertical="center" wrapText="1"/>
    </xf>
    <xf numFmtId="182" fontId="4" fillId="3" borderId="37" xfId="1" applyNumberFormat="1" applyFont="1" applyFill="1" applyBorder="1" applyAlignment="1">
      <alignment horizontal="center" vertical="center"/>
    </xf>
    <xf numFmtId="182" fontId="4" fillId="3" borderId="18" xfId="1" applyNumberFormat="1" applyFont="1" applyFill="1" applyBorder="1" applyAlignment="1">
      <alignment horizontal="center" vertical="center"/>
    </xf>
    <xf numFmtId="182" fontId="4" fillId="3" borderId="40" xfId="1" applyNumberFormat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40" xfId="1" applyFont="1" applyFill="1" applyBorder="1" applyAlignment="1">
      <alignment horizontal="center" vertical="center"/>
    </xf>
    <xf numFmtId="179" fontId="4" fillId="3" borderId="9" xfId="1" applyNumberFormat="1" applyFont="1" applyFill="1" applyBorder="1" applyAlignment="1">
      <alignment horizontal="left" vertical="center" wrapText="1"/>
    </xf>
    <xf numFmtId="179" fontId="4" fillId="3" borderId="71" xfId="1" applyNumberFormat="1" applyFont="1" applyFill="1" applyBorder="1" applyAlignment="1">
      <alignment horizontal="left" vertical="center" wrapText="1"/>
    </xf>
    <xf numFmtId="0" fontId="7" fillId="6" borderId="62" xfId="1" applyFont="1" applyFill="1" applyBorder="1" applyAlignment="1">
      <alignment horizontal="center" vertical="center"/>
    </xf>
    <xf numFmtId="0" fontId="7" fillId="6" borderId="63" xfId="1" applyFont="1" applyFill="1" applyBorder="1" applyAlignment="1">
      <alignment horizontal="center" vertical="center"/>
    </xf>
    <xf numFmtId="0" fontId="7" fillId="6" borderId="64" xfId="1" applyFont="1" applyFill="1" applyBorder="1" applyAlignment="1">
      <alignment horizontal="center" vertical="center"/>
    </xf>
    <xf numFmtId="0" fontId="4" fillId="3" borderId="3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8"/>
  <sheetViews>
    <sheetView tabSelected="1" zoomScale="90" zoomScaleNormal="90" workbookViewId="0">
      <selection activeCell="K6" sqref="K6"/>
    </sheetView>
  </sheetViews>
  <sheetFormatPr defaultColWidth="9" defaultRowHeight="16.5" x14ac:dyDescent="0.15"/>
  <cols>
    <col min="1" max="1" width="8.375" style="15" customWidth="1"/>
    <col min="2" max="2" width="16.125" style="19" customWidth="1"/>
    <col min="3" max="3" width="20" style="19" customWidth="1"/>
    <col min="4" max="4" width="15.375" style="19" customWidth="1"/>
    <col min="5" max="5" width="7.375" style="1" customWidth="1"/>
    <col min="6" max="6" width="8.625" style="1" customWidth="1"/>
    <col min="7" max="7" width="7.375" style="1" customWidth="1"/>
    <col min="8" max="8" width="9" style="1" bestFit="1" customWidth="1"/>
    <col min="9" max="9" width="53.5" style="1" bestFit="1" customWidth="1"/>
    <col min="10" max="16384" width="9" style="1"/>
  </cols>
  <sheetData>
    <row r="1" spans="1:11" ht="39.950000000000003" customHeight="1" x14ac:dyDescent="0.15">
      <c r="A1" s="129" t="s">
        <v>13</v>
      </c>
      <c r="B1" s="129"/>
      <c r="C1" s="129"/>
      <c r="D1" s="129"/>
      <c r="E1" s="129"/>
      <c r="F1" s="129"/>
      <c r="G1" s="129"/>
      <c r="H1" s="129"/>
      <c r="I1" s="129"/>
    </row>
    <row r="2" spans="1:11" ht="26.1" customHeight="1" x14ac:dyDescent="0.15">
      <c r="A2" s="43" t="s">
        <v>12</v>
      </c>
      <c r="B2" s="43" t="s">
        <v>14</v>
      </c>
      <c r="C2" s="43"/>
      <c r="D2" s="43"/>
      <c r="E2" s="44"/>
      <c r="F2" s="45"/>
      <c r="G2" s="43"/>
      <c r="H2" s="45"/>
      <c r="I2" s="44"/>
    </row>
    <row r="3" spans="1:11" ht="26.1" customHeight="1" x14ac:dyDescent="0.15">
      <c r="A3" s="16" t="s">
        <v>15</v>
      </c>
      <c r="B3" s="16" t="s">
        <v>16</v>
      </c>
      <c r="C3" s="16"/>
      <c r="D3" s="16"/>
      <c r="E3" s="20"/>
      <c r="F3" s="21"/>
      <c r="G3" s="16"/>
      <c r="H3" s="21"/>
    </row>
    <row r="4" spans="1:11" ht="26.1" customHeight="1" x14ac:dyDescent="0.15">
      <c r="A4" s="43" t="s">
        <v>57</v>
      </c>
      <c r="B4" s="46"/>
      <c r="C4" s="47"/>
      <c r="D4" s="47"/>
      <c r="E4" s="44"/>
      <c r="F4" s="48"/>
      <c r="G4" s="43"/>
      <c r="H4" s="44"/>
      <c r="I4" s="44"/>
    </row>
    <row r="5" spans="1:11" ht="26.1" customHeight="1" thickBot="1" x14ac:dyDescent="0.2">
      <c r="A5" s="130"/>
      <c r="B5" s="130"/>
      <c r="C5" s="130"/>
      <c r="D5" s="130"/>
      <c r="E5" s="130"/>
      <c r="F5" s="130"/>
      <c r="G5" s="2"/>
      <c r="H5" s="3"/>
    </row>
    <row r="6" spans="1:11" ht="33.75" customHeight="1" x14ac:dyDescent="0.15">
      <c r="A6" s="4" t="s">
        <v>0</v>
      </c>
      <c r="B6" s="5" t="s">
        <v>1</v>
      </c>
      <c r="C6" s="131" t="s">
        <v>2</v>
      </c>
      <c r="D6" s="132"/>
      <c r="E6" s="6" t="s">
        <v>3</v>
      </c>
      <c r="F6" s="7" t="s">
        <v>4</v>
      </c>
      <c r="G6" s="8" t="s">
        <v>5</v>
      </c>
      <c r="H6" s="9" t="s">
        <v>6</v>
      </c>
      <c r="I6" s="10" t="s">
        <v>7</v>
      </c>
    </row>
    <row r="7" spans="1:11" ht="26.1" customHeight="1" x14ac:dyDescent="0.15">
      <c r="A7" s="11">
        <v>1</v>
      </c>
      <c r="B7" s="69" t="s">
        <v>54</v>
      </c>
      <c r="C7" s="133" t="s">
        <v>129</v>
      </c>
      <c r="D7" s="134"/>
      <c r="E7" s="96">
        <v>15682.759399999999</v>
      </c>
      <c r="F7" s="12" t="s">
        <v>55</v>
      </c>
      <c r="G7" s="96">
        <v>2</v>
      </c>
      <c r="H7" s="96">
        <f>E7*G7</f>
        <v>31365.518799999998</v>
      </c>
      <c r="I7" s="13" t="s">
        <v>56</v>
      </c>
    </row>
    <row r="8" spans="1:11" ht="26.1" customHeight="1" x14ac:dyDescent="0.15">
      <c r="A8" s="11">
        <v>2</v>
      </c>
      <c r="B8" s="69" t="s">
        <v>125</v>
      </c>
      <c r="C8" s="133" t="s">
        <v>126</v>
      </c>
      <c r="D8" s="134"/>
      <c r="E8" s="96">
        <v>20658.668799999999</v>
      </c>
      <c r="F8" s="12" t="s">
        <v>32</v>
      </c>
      <c r="G8" s="96">
        <v>2</v>
      </c>
      <c r="H8" s="96">
        <f t="shared" ref="H8:H9" si="0">E8*G8</f>
        <v>41317.337599999999</v>
      </c>
      <c r="I8" s="13" t="s">
        <v>56</v>
      </c>
    </row>
    <row r="9" spans="1:11" ht="26.1" customHeight="1" x14ac:dyDescent="0.15">
      <c r="A9" s="11">
        <v>3</v>
      </c>
      <c r="B9" s="69" t="s">
        <v>41</v>
      </c>
      <c r="C9" s="133" t="s">
        <v>46</v>
      </c>
      <c r="D9" s="134"/>
      <c r="E9" s="96">
        <v>25634.578200000004</v>
      </c>
      <c r="F9" s="12" t="s">
        <v>32</v>
      </c>
      <c r="G9" s="96">
        <v>1</v>
      </c>
      <c r="H9" s="96">
        <f t="shared" si="0"/>
        <v>25634.578200000004</v>
      </c>
      <c r="I9" s="13" t="s">
        <v>53</v>
      </c>
    </row>
    <row r="10" spans="1:11" ht="26.1" customHeight="1" thickBot="1" x14ac:dyDescent="0.2">
      <c r="A10" s="70">
        <v>4</v>
      </c>
      <c r="B10" s="61" t="s">
        <v>8</v>
      </c>
      <c r="C10" s="127" t="s">
        <v>9</v>
      </c>
      <c r="D10" s="128"/>
      <c r="E10" s="97">
        <f>追加费用!M31</f>
        <v>22883.201000000001</v>
      </c>
      <c r="F10" s="71" t="s">
        <v>10</v>
      </c>
      <c r="G10" s="97">
        <v>1</v>
      </c>
      <c r="H10" s="97">
        <f t="shared" ref="H10" si="1">E10*G10</f>
        <v>22883.201000000001</v>
      </c>
      <c r="I10" s="72" t="s">
        <v>127</v>
      </c>
    </row>
    <row r="11" spans="1:11" ht="26.1" customHeight="1" thickBot="1" x14ac:dyDescent="0.2">
      <c r="A11" s="124" t="s">
        <v>11</v>
      </c>
      <c r="B11" s="125"/>
      <c r="C11" s="125"/>
      <c r="D11" s="125"/>
      <c r="E11" s="125"/>
      <c r="F11" s="125"/>
      <c r="G11" s="126"/>
      <c r="H11" s="101">
        <f>SUM(H7:H10)</f>
        <v>121200.63559999999</v>
      </c>
      <c r="I11" s="14"/>
      <c r="K11" s="95"/>
    </row>
    <row r="12" spans="1:11" ht="26.1" customHeight="1" thickTop="1" thickBot="1" x14ac:dyDescent="0.2">
      <c r="A12" s="124" t="s">
        <v>130</v>
      </c>
      <c r="B12" s="125"/>
      <c r="C12" s="125"/>
      <c r="D12" s="125"/>
      <c r="E12" s="125"/>
      <c r="F12" s="125"/>
      <c r="G12" s="126"/>
      <c r="H12" s="101">
        <v>121000</v>
      </c>
      <c r="I12" s="14"/>
      <c r="K12" s="95"/>
    </row>
    <row r="13" spans="1:11" ht="26.1" customHeight="1" thickTop="1" x14ac:dyDescent="0.15">
      <c r="A13" s="22"/>
      <c r="B13" s="23"/>
      <c r="C13" s="23"/>
      <c r="D13" s="23"/>
      <c r="E13" s="25"/>
      <c r="F13" s="24"/>
      <c r="G13" s="39"/>
      <c r="H13" s="26"/>
      <c r="I13" s="36"/>
    </row>
    <row r="14" spans="1:11" ht="26.1" customHeight="1" x14ac:dyDescent="0.15">
      <c r="A14" s="27" t="s">
        <v>17</v>
      </c>
      <c r="B14" s="23"/>
      <c r="C14" s="23"/>
      <c r="D14" s="23"/>
      <c r="E14" s="25"/>
      <c r="F14" s="23"/>
      <c r="G14" s="40"/>
      <c r="H14" s="28" t="s">
        <v>18</v>
      </c>
      <c r="I14" s="37"/>
    </row>
    <row r="15" spans="1:11" ht="26.1" customHeight="1" x14ac:dyDescent="0.15">
      <c r="A15" s="29"/>
      <c r="B15" s="30"/>
      <c r="C15" s="30"/>
      <c r="D15" s="30"/>
      <c r="E15" s="25"/>
      <c r="F15" s="25"/>
      <c r="G15" s="41"/>
      <c r="H15" s="31"/>
      <c r="I15" s="37"/>
    </row>
    <row r="16" spans="1:11" ht="26.1" customHeight="1" thickBot="1" x14ac:dyDescent="0.2">
      <c r="A16" s="32"/>
      <c r="B16" s="33"/>
      <c r="C16" s="33"/>
      <c r="D16" s="33"/>
      <c r="E16" s="34"/>
      <c r="F16" s="34"/>
      <c r="G16" s="42"/>
      <c r="H16" s="35"/>
      <c r="I16" s="38"/>
    </row>
    <row r="17" spans="1:9" ht="26.1" customHeight="1" x14ac:dyDescent="0.15">
      <c r="B17" s="16"/>
      <c r="C17" s="16"/>
      <c r="D17" s="16"/>
      <c r="E17" s="17"/>
      <c r="F17" s="18"/>
      <c r="G17" s="18"/>
      <c r="H17" s="18"/>
      <c r="I17" s="18"/>
    </row>
    <row r="18" spans="1:9" ht="26.1" customHeight="1" x14ac:dyDescent="0.15">
      <c r="B18" s="16"/>
      <c r="C18" s="16"/>
      <c r="D18" s="16"/>
      <c r="E18" s="17"/>
      <c r="F18" s="18"/>
      <c r="G18" s="18"/>
      <c r="H18" s="17"/>
      <c r="I18" s="18"/>
    </row>
    <row r="19" spans="1:9" ht="26.1" customHeight="1" x14ac:dyDescent="0.15">
      <c r="B19" s="16"/>
      <c r="C19" s="16"/>
      <c r="D19" s="16"/>
      <c r="E19" s="17"/>
      <c r="F19" s="18"/>
      <c r="G19" s="18"/>
      <c r="H19" s="18"/>
      <c r="I19" s="18"/>
    </row>
    <row r="20" spans="1:9" ht="26.1" customHeight="1" x14ac:dyDescent="0.15">
      <c r="B20" s="16"/>
      <c r="C20" s="16"/>
      <c r="D20" s="16"/>
      <c r="E20" s="17"/>
      <c r="F20" s="18"/>
      <c r="G20" s="18"/>
      <c r="H20" s="18"/>
      <c r="I20" s="18"/>
    </row>
    <row r="21" spans="1:9" ht="26.1" customHeight="1" x14ac:dyDescent="0.15">
      <c r="B21" s="16"/>
      <c r="C21" s="16"/>
      <c r="D21" s="16"/>
      <c r="E21" s="17"/>
      <c r="F21" s="18"/>
      <c r="G21" s="18"/>
      <c r="H21" s="18"/>
      <c r="I21" s="18"/>
    </row>
    <row r="22" spans="1:9" ht="26.1" customHeight="1" x14ac:dyDescent="0.15">
      <c r="B22" s="16"/>
      <c r="C22" s="16"/>
      <c r="D22" s="16"/>
      <c r="E22" s="17"/>
      <c r="F22" s="18"/>
      <c r="G22" s="18"/>
      <c r="H22" s="18"/>
      <c r="I22" s="18"/>
    </row>
    <row r="23" spans="1:9" ht="26.1" customHeight="1" x14ac:dyDescent="0.15">
      <c r="B23" s="16"/>
      <c r="C23" s="16"/>
      <c r="D23" s="16"/>
      <c r="E23" s="17"/>
      <c r="F23" s="18"/>
      <c r="G23" s="18"/>
      <c r="H23" s="18"/>
      <c r="I23" s="18"/>
    </row>
    <row r="24" spans="1:9" ht="26.1" customHeight="1" x14ac:dyDescent="0.15">
      <c r="A24" s="1"/>
      <c r="B24" s="16"/>
      <c r="C24" s="16"/>
      <c r="D24" s="16"/>
      <c r="E24" s="17"/>
      <c r="F24" s="18"/>
      <c r="G24" s="18"/>
      <c r="H24" s="18"/>
      <c r="I24" s="18"/>
    </row>
    <row r="25" spans="1:9" ht="26.1" customHeight="1" x14ac:dyDescent="0.15">
      <c r="A25" s="1"/>
      <c r="B25" s="16"/>
      <c r="C25" s="16"/>
      <c r="D25" s="16"/>
      <c r="E25" s="17"/>
      <c r="F25" s="18"/>
      <c r="G25" s="18"/>
      <c r="H25" s="18"/>
      <c r="I25" s="18"/>
    </row>
    <row r="26" spans="1:9" ht="26.1" customHeight="1" x14ac:dyDescent="0.15">
      <c r="A26" s="1"/>
      <c r="B26" s="16"/>
      <c r="C26" s="16"/>
      <c r="D26" s="16"/>
      <c r="E26" s="17"/>
      <c r="F26" s="18"/>
      <c r="G26" s="18"/>
      <c r="H26" s="18"/>
      <c r="I26" s="18"/>
    </row>
    <row r="27" spans="1:9" ht="26.1" customHeight="1" x14ac:dyDescent="0.15">
      <c r="A27" s="1"/>
      <c r="B27" s="16"/>
      <c r="C27" s="16"/>
      <c r="D27" s="16"/>
      <c r="E27" s="17"/>
      <c r="F27" s="18"/>
      <c r="G27" s="18"/>
      <c r="H27" s="18"/>
      <c r="I27" s="18"/>
    </row>
    <row r="28" spans="1:9" ht="26.1" customHeight="1" x14ac:dyDescent="0.15">
      <c r="A28" s="1"/>
      <c r="B28" s="16"/>
      <c r="C28" s="16"/>
      <c r="D28" s="16"/>
      <c r="E28" s="17"/>
      <c r="F28" s="18"/>
      <c r="G28" s="18"/>
      <c r="H28" s="18"/>
      <c r="I28" s="18"/>
    </row>
    <row r="29" spans="1:9" ht="26.1" customHeight="1" x14ac:dyDescent="0.15">
      <c r="A29" s="1"/>
      <c r="B29" s="16"/>
      <c r="C29" s="16"/>
      <c r="D29" s="16"/>
      <c r="E29" s="17"/>
      <c r="F29" s="18"/>
      <c r="G29" s="18"/>
      <c r="H29" s="18"/>
      <c r="I29" s="18"/>
    </row>
    <row r="30" spans="1:9" ht="26.1" customHeight="1" x14ac:dyDescent="0.15">
      <c r="A30" s="1"/>
      <c r="B30" s="16"/>
      <c r="C30" s="16"/>
      <c r="D30" s="16"/>
      <c r="E30" s="17"/>
      <c r="F30" s="18"/>
      <c r="G30" s="18"/>
      <c r="H30" s="18"/>
      <c r="I30" s="18"/>
    </row>
    <row r="31" spans="1:9" ht="26.1" customHeight="1" x14ac:dyDescent="0.15">
      <c r="A31" s="1"/>
      <c r="B31" s="16"/>
      <c r="C31" s="16"/>
      <c r="D31" s="16"/>
      <c r="E31" s="17"/>
      <c r="F31" s="18"/>
      <c r="G31" s="18"/>
      <c r="H31" s="18"/>
      <c r="I31" s="18"/>
    </row>
    <row r="32" spans="1:9" ht="26.1" customHeight="1" x14ac:dyDescent="0.15">
      <c r="A32" s="1"/>
      <c r="B32" s="16"/>
      <c r="C32" s="16"/>
      <c r="D32" s="16"/>
      <c r="E32" s="17"/>
      <c r="F32" s="18"/>
      <c r="G32" s="18"/>
      <c r="H32" s="18"/>
      <c r="I32" s="18"/>
    </row>
    <row r="33" spans="1:9" ht="26.1" customHeight="1" x14ac:dyDescent="0.15">
      <c r="A33" s="1"/>
      <c r="B33" s="16"/>
      <c r="C33" s="16"/>
      <c r="D33" s="16"/>
      <c r="E33" s="17"/>
      <c r="F33" s="18"/>
      <c r="G33" s="18"/>
      <c r="H33" s="18"/>
      <c r="I33" s="18"/>
    </row>
    <row r="34" spans="1:9" ht="26.1" customHeight="1" x14ac:dyDescent="0.15">
      <c r="A34" s="1"/>
      <c r="B34" s="16"/>
      <c r="C34" s="16"/>
      <c r="D34" s="16"/>
      <c r="E34" s="17"/>
      <c r="F34" s="18"/>
      <c r="G34" s="18"/>
      <c r="H34" s="18"/>
      <c r="I34" s="18"/>
    </row>
    <row r="35" spans="1:9" ht="26.1" customHeight="1" x14ac:dyDescent="0.15">
      <c r="A35" s="1"/>
      <c r="B35" s="16"/>
      <c r="C35" s="16"/>
      <c r="D35" s="16"/>
      <c r="E35" s="17"/>
      <c r="F35" s="18"/>
      <c r="G35" s="18"/>
      <c r="H35" s="18"/>
      <c r="I35" s="18"/>
    </row>
    <row r="36" spans="1:9" ht="26.1" customHeight="1" x14ac:dyDescent="0.15">
      <c r="A36" s="1"/>
      <c r="B36" s="16"/>
      <c r="C36" s="16"/>
      <c r="D36" s="16"/>
      <c r="E36" s="17"/>
      <c r="F36" s="18"/>
      <c r="G36" s="18"/>
      <c r="H36" s="18"/>
      <c r="I36" s="18"/>
    </row>
    <row r="37" spans="1:9" ht="26.1" customHeight="1" x14ac:dyDescent="0.15">
      <c r="A37" s="1"/>
      <c r="B37" s="16"/>
      <c r="C37" s="16"/>
      <c r="D37" s="16"/>
      <c r="E37" s="17"/>
      <c r="F37" s="18"/>
      <c r="G37" s="18"/>
      <c r="H37" s="18"/>
      <c r="I37" s="18"/>
    </row>
    <row r="38" spans="1:9" ht="26.1" customHeight="1" x14ac:dyDescent="0.15">
      <c r="A38" s="1"/>
      <c r="B38" s="16"/>
      <c r="C38" s="16"/>
      <c r="D38" s="16"/>
      <c r="E38" s="17"/>
      <c r="F38" s="18"/>
      <c r="G38" s="18"/>
      <c r="H38" s="18"/>
      <c r="I38" s="18"/>
    </row>
    <row r="39" spans="1:9" ht="26.1" customHeight="1" x14ac:dyDescent="0.15">
      <c r="A39" s="1"/>
      <c r="B39" s="16"/>
      <c r="C39" s="16"/>
      <c r="D39" s="16"/>
      <c r="E39" s="17"/>
      <c r="F39" s="18"/>
      <c r="G39" s="18"/>
      <c r="H39" s="18"/>
      <c r="I39" s="18"/>
    </row>
    <row r="40" spans="1:9" ht="26.1" customHeight="1" x14ac:dyDescent="0.15">
      <c r="A40" s="1"/>
      <c r="B40" s="16"/>
      <c r="C40" s="16"/>
      <c r="D40" s="16"/>
      <c r="E40" s="17"/>
      <c r="F40" s="18"/>
      <c r="G40" s="18"/>
      <c r="H40" s="18"/>
      <c r="I40" s="18"/>
    </row>
    <row r="41" spans="1:9" ht="26.1" customHeight="1" x14ac:dyDescent="0.15">
      <c r="A41" s="1"/>
      <c r="B41" s="16"/>
      <c r="C41" s="16"/>
      <c r="D41" s="16"/>
      <c r="E41" s="17"/>
      <c r="F41" s="18"/>
      <c r="G41" s="18"/>
      <c r="H41" s="18"/>
      <c r="I41" s="18"/>
    </row>
    <row r="42" spans="1:9" ht="26.1" customHeight="1" x14ac:dyDescent="0.15">
      <c r="A42" s="1"/>
      <c r="B42" s="16"/>
      <c r="C42" s="16"/>
      <c r="D42" s="16"/>
      <c r="E42" s="17"/>
      <c r="F42" s="18"/>
      <c r="G42" s="18"/>
      <c r="H42" s="18"/>
      <c r="I42" s="18"/>
    </row>
    <row r="43" spans="1:9" ht="26.1" customHeight="1" x14ac:dyDescent="0.15">
      <c r="A43" s="1"/>
      <c r="B43" s="16"/>
      <c r="C43" s="16"/>
      <c r="D43" s="16"/>
      <c r="E43" s="17"/>
      <c r="F43" s="18"/>
      <c r="G43" s="18"/>
      <c r="H43" s="18"/>
      <c r="I43" s="18"/>
    </row>
    <row r="44" spans="1:9" ht="26.1" customHeight="1" x14ac:dyDescent="0.15">
      <c r="A44" s="1"/>
      <c r="B44" s="16"/>
      <c r="C44" s="16"/>
      <c r="D44" s="16"/>
      <c r="E44" s="17"/>
      <c r="F44" s="18"/>
      <c r="G44" s="18"/>
      <c r="H44" s="18"/>
      <c r="I44" s="18"/>
    </row>
    <row r="45" spans="1:9" ht="26.1" customHeight="1" x14ac:dyDescent="0.15">
      <c r="A45" s="1"/>
      <c r="B45" s="16"/>
      <c r="C45" s="16"/>
      <c r="D45" s="16"/>
      <c r="E45" s="17"/>
      <c r="F45" s="18"/>
      <c r="G45" s="18"/>
      <c r="H45" s="18"/>
      <c r="I45" s="18"/>
    </row>
    <row r="46" spans="1:9" ht="26.1" customHeight="1" x14ac:dyDescent="0.15">
      <c r="A46" s="1"/>
      <c r="B46" s="16"/>
      <c r="C46" s="16"/>
      <c r="D46" s="16"/>
      <c r="E46" s="17"/>
      <c r="F46" s="18"/>
      <c r="G46" s="18"/>
      <c r="H46" s="18"/>
      <c r="I46" s="18"/>
    </row>
    <row r="47" spans="1:9" ht="26.1" customHeight="1" x14ac:dyDescent="0.15">
      <c r="A47" s="1"/>
      <c r="B47" s="16"/>
      <c r="C47" s="16"/>
      <c r="D47" s="16"/>
      <c r="E47" s="17"/>
      <c r="F47" s="18"/>
      <c r="G47" s="18"/>
      <c r="H47" s="18"/>
      <c r="I47" s="18"/>
    </row>
    <row r="48" spans="1:9" ht="26.1" customHeight="1" x14ac:dyDescent="0.15">
      <c r="A48" s="1"/>
      <c r="B48" s="16"/>
      <c r="C48" s="16"/>
      <c r="D48" s="16"/>
      <c r="E48" s="17"/>
      <c r="F48" s="18"/>
      <c r="G48" s="18"/>
      <c r="H48" s="18"/>
      <c r="I48" s="18"/>
    </row>
  </sheetData>
  <mergeCells count="9">
    <mergeCell ref="A12:G12"/>
    <mergeCell ref="C10:D10"/>
    <mergeCell ref="A11:G11"/>
    <mergeCell ref="A1:I1"/>
    <mergeCell ref="A5:F5"/>
    <mergeCell ref="C6:D6"/>
    <mergeCell ref="C9:D9"/>
    <mergeCell ref="C7:D7"/>
    <mergeCell ref="C8:D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"/>
  <sheetViews>
    <sheetView zoomScale="90" zoomScaleNormal="90" workbookViewId="0">
      <selection activeCell="D13" sqref="D13"/>
    </sheetView>
  </sheetViews>
  <sheetFormatPr defaultRowHeight="26.1" customHeight="1" x14ac:dyDescent="0.15"/>
  <cols>
    <col min="1" max="1" width="13" style="68" customWidth="1"/>
    <col min="2" max="2" width="16.5" style="68" customWidth="1"/>
    <col min="3" max="3" width="9" style="68"/>
    <col min="4" max="4" width="25" style="68" bestFit="1" customWidth="1"/>
    <col min="5" max="5" width="40.875" style="68" customWidth="1"/>
    <col min="6" max="6" width="17.75" style="68" customWidth="1"/>
    <col min="7" max="7" width="15.625" style="68" customWidth="1"/>
    <col min="8" max="8" width="11.75" style="68" customWidth="1"/>
    <col min="9" max="9" width="11.5" style="68" customWidth="1"/>
    <col min="10" max="16384" width="9" style="68"/>
  </cols>
  <sheetData>
    <row r="1" spans="1:9" ht="39.950000000000003" customHeight="1" thickBot="1" x14ac:dyDescent="0.2">
      <c r="A1" s="77" t="s">
        <v>40</v>
      </c>
    </row>
    <row r="2" spans="1:9" ht="26.1" customHeight="1" x14ac:dyDescent="0.15">
      <c r="A2" s="83" t="s">
        <v>23</v>
      </c>
      <c r="B2" s="67" t="s">
        <v>19</v>
      </c>
      <c r="C2" s="67" t="s">
        <v>20</v>
      </c>
      <c r="D2" s="67" t="s">
        <v>21</v>
      </c>
      <c r="E2" s="67" t="s">
        <v>33</v>
      </c>
      <c r="F2" s="67" t="s">
        <v>34</v>
      </c>
      <c r="G2" s="67" t="s">
        <v>35</v>
      </c>
      <c r="H2" s="67" t="s">
        <v>36</v>
      </c>
      <c r="I2" s="84" t="s">
        <v>37</v>
      </c>
    </row>
    <row r="3" spans="1:9" ht="33.75" customHeight="1" x14ac:dyDescent="0.15">
      <c r="A3" s="78" t="s">
        <v>58</v>
      </c>
      <c r="B3" s="94" t="s">
        <v>120</v>
      </c>
      <c r="C3" s="79">
        <v>3</v>
      </c>
      <c r="D3" s="79" t="s">
        <v>59</v>
      </c>
      <c r="E3" s="80" t="s">
        <v>60</v>
      </c>
      <c r="F3" s="79" t="s">
        <v>38</v>
      </c>
      <c r="G3" s="79" t="s">
        <v>72</v>
      </c>
      <c r="H3" s="116" t="s">
        <v>73</v>
      </c>
      <c r="I3" s="103" t="s">
        <v>39</v>
      </c>
    </row>
    <row r="4" spans="1:9" ht="26.1" customHeight="1" x14ac:dyDescent="0.15">
      <c r="A4" s="78" t="s">
        <v>61</v>
      </c>
      <c r="B4" s="94">
        <v>44011</v>
      </c>
      <c r="C4" s="79">
        <v>1</v>
      </c>
      <c r="D4" s="79" t="s">
        <v>62</v>
      </c>
      <c r="E4" s="80" t="s">
        <v>63</v>
      </c>
      <c r="F4" s="79" t="s">
        <v>38</v>
      </c>
      <c r="G4" s="79" t="s">
        <v>50</v>
      </c>
      <c r="H4" s="79" t="s">
        <v>42</v>
      </c>
      <c r="I4" s="103" t="s">
        <v>39</v>
      </c>
    </row>
    <row r="5" spans="1:9" ht="26.1" customHeight="1" x14ac:dyDescent="0.15">
      <c r="A5" s="78" t="s">
        <v>64</v>
      </c>
      <c r="B5" s="94" t="s">
        <v>121</v>
      </c>
      <c r="C5" s="79">
        <v>2</v>
      </c>
      <c r="D5" s="79" t="s">
        <v>65</v>
      </c>
      <c r="E5" s="80" t="s">
        <v>66</v>
      </c>
      <c r="F5" s="79" t="s">
        <v>38</v>
      </c>
      <c r="G5" s="79" t="s">
        <v>50</v>
      </c>
      <c r="H5" s="79" t="s">
        <v>42</v>
      </c>
      <c r="I5" s="103" t="s">
        <v>39</v>
      </c>
    </row>
    <row r="6" spans="1:9" ht="26.1" customHeight="1" x14ac:dyDescent="0.15">
      <c r="A6" s="78" t="s">
        <v>58</v>
      </c>
      <c r="B6" s="94" t="s">
        <v>122</v>
      </c>
      <c r="C6" s="79">
        <v>2</v>
      </c>
      <c r="D6" s="79" t="s">
        <v>67</v>
      </c>
      <c r="E6" s="80" t="s">
        <v>68</v>
      </c>
      <c r="F6" s="79" t="s">
        <v>38</v>
      </c>
      <c r="G6" s="79" t="s">
        <v>50</v>
      </c>
      <c r="H6" s="79" t="s">
        <v>42</v>
      </c>
      <c r="I6" s="103" t="s">
        <v>39</v>
      </c>
    </row>
    <row r="7" spans="1:9" ht="26.1" customHeight="1" x14ac:dyDescent="0.15">
      <c r="A7" s="90" t="s">
        <v>69</v>
      </c>
      <c r="B7" s="104">
        <v>44016</v>
      </c>
      <c r="C7" s="91">
        <v>1</v>
      </c>
      <c r="D7" s="91" t="s">
        <v>70</v>
      </c>
      <c r="E7" s="92" t="s">
        <v>71</v>
      </c>
      <c r="F7" s="79" t="s">
        <v>38</v>
      </c>
      <c r="G7" s="91" t="s">
        <v>50</v>
      </c>
      <c r="H7" s="91" t="s">
        <v>42</v>
      </c>
      <c r="I7" s="93" t="s">
        <v>39</v>
      </c>
    </row>
    <row r="8" spans="1:9" ht="26.1" customHeight="1" thickBot="1" x14ac:dyDescent="0.2">
      <c r="A8" s="135" t="s">
        <v>27</v>
      </c>
      <c r="B8" s="136"/>
      <c r="C8" s="102">
        <f>SUM(C3:C7)</f>
        <v>9</v>
      </c>
      <c r="D8" s="81"/>
      <c r="E8" s="81"/>
      <c r="F8" s="81"/>
      <c r="G8" s="81"/>
      <c r="H8" s="81"/>
      <c r="I8" s="82"/>
    </row>
    <row r="9" spans="1:9" ht="26.1" customHeight="1" thickBot="1" x14ac:dyDescent="0.2"/>
    <row r="10" spans="1:9" ht="26.1" customHeight="1" x14ac:dyDescent="0.15">
      <c r="A10" s="137" t="s">
        <v>123</v>
      </c>
      <c r="B10" s="138"/>
      <c r="C10" s="139"/>
    </row>
    <row r="11" spans="1:9" ht="26.1" customHeight="1" x14ac:dyDescent="0.15">
      <c r="A11" s="85" t="s">
        <v>48</v>
      </c>
      <c r="B11" s="86" t="s">
        <v>49</v>
      </c>
      <c r="C11" s="76" t="s">
        <v>43</v>
      </c>
    </row>
    <row r="12" spans="1:9" ht="26.1" customHeight="1" x14ac:dyDescent="0.15">
      <c r="A12" s="87" t="s">
        <v>54</v>
      </c>
      <c r="B12" s="88">
        <v>2</v>
      </c>
      <c r="C12" s="75">
        <f>1*2</f>
        <v>2</v>
      </c>
    </row>
    <row r="13" spans="1:9" ht="26.1" customHeight="1" x14ac:dyDescent="0.15">
      <c r="A13" s="87" t="s">
        <v>124</v>
      </c>
      <c r="B13" s="88">
        <v>2</v>
      </c>
      <c r="C13" s="75">
        <f>2*2</f>
        <v>4</v>
      </c>
    </row>
    <row r="14" spans="1:9" ht="26.1" customHeight="1" x14ac:dyDescent="0.15">
      <c r="A14" s="87" t="s">
        <v>41</v>
      </c>
      <c r="B14" s="88">
        <v>1</v>
      </c>
      <c r="C14" s="75">
        <f>3*1</f>
        <v>3</v>
      </c>
    </row>
    <row r="15" spans="1:9" ht="26.1" customHeight="1" thickBot="1" x14ac:dyDescent="0.2">
      <c r="A15" s="140" t="s">
        <v>44</v>
      </c>
      <c r="B15" s="141"/>
      <c r="C15" s="89">
        <f>SUM(C12:C14)</f>
        <v>9</v>
      </c>
    </row>
  </sheetData>
  <mergeCells count="3">
    <mergeCell ref="A8:B8"/>
    <mergeCell ref="A10:C10"/>
    <mergeCell ref="A15:B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2"/>
  <sheetViews>
    <sheetView zoomScale="90" zoomScaleNormal="90" workbookViewId="0">
      <pane ySplit="2" topLeftCell="A3" activePane="bottomLeft" state="frozen"/>
      <selection activeCell="C9" sqref="C9:D9"/>
      <selection pane="bottomLeft" activeCell="E12" sqref="E12:F12"/>
    </sheetView>
  </sheetViews>
  <sheetFormatPr defaultColWidth="9" defaultRowHeight="16.5" x14ac:dyDescent="0.15"/>
  <cols>
    <col min="1" max="1" width="8.375" style="15" customWidth="1"/>
    <col min="2" max="2" width="21.375" style="65" customWidth="1"/>
    <col min="3" max="3" width="22.625" style="15" customWidth="1"/>
    <col min="4" max="4" width="16.125" style="19" customWidth="1"/>
    <col min="5" max="5" width="24.5" style="19" customWidth="1"/>
    <col min="6" max="6" width="27.375" style="19" customWidth="1"/>
    <col min="7" max="7" width="7.375" style="95" customWidth="1"/>
    <col min="8" max="8" width="8.625" style="1" customWidth="1"/>
    <col min="9" max="12" width="7.375" style="1" customWidth="1"/>
    <col min="13" max="13" width="10.625" style="49" customWidth="1"/>
    <col min="14" max="16384" width="9" style="1"/>
  </cols>
  <sheetData>
    <row r="1" spans="1:13" ht="39.950000000000003" customHeight="1" thickBot="1" x14ac:dyDescent="0.2">
      <c r="A1" s="129" t="s">
        <v>74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s="49" customFormat="1" ht="26.1" customHeight="1" thickBot="1" x14ac:dyDescent="0.2">
      <c r="A2" s="4" t="s">
        <v>0</v>
      </c>
      <c r="B2" s="50" t="s">
        <v>75</v>
      </c>
      <c r="C2" s="51" t="s">
        <v>76</v>
      </c>
      <c r="D2" s="5" t="s">
        <v>22</v>
      </c>
      <c r="E2" s="131" t="s">
        <v>2</v>
      </c>
      <c r="F2" s="132"/>
      <c r="G2" s="6" t="s">
        <v>3</v>
      </c>
      <c r="H2" s="7" t="s">
        <v>4</v>
      </c>
      <c r="I2" s="7" t="s">
        <v>23</v>
      </c>
      <c r="J2" s="7" t="s">
        <v>24</v>
      </c>
      <c r="K2" s="7" t="s">
        <v>25</v>
      </c>
      <c r="L2" s="9" t="s">
        <v>26</v>
      </c>
      <c r="M2" s="10" t="s">
        <v>27</v>
      </c>
    </row>
    <row r="3" spans="1:13" ht="26.1" customHeight="1" x14ac:dyDescent="0.15">
      <c r="A3" s="182" t="s">
        <v>77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4"/>
    </row>
    <row r="4" spans="1:13" ht="26.1" customHeight="1" x14ac:dyDescent="0.15">
      <c r="A4" s="105">
        <v>1</v>
      </c>
      <c r="B4" s="174" t="s">
        <v>78</v>
      </c>
      <c r="C4" s="185" t="s">
        <v>79</v>
      </c>
      <c r="D4" s="73" t="s">
        <v>80</v>
      </c>
      <c r="E4" s="169" t="s">
        <v>131</v>
      </c>
      <c r="F4" s="170"/>
      <c r="G4" s="58">
        <v>1568</v>
      </c>
      <c r="H4" s="59" t="s">
        <v>81</v>
      </c>
      <c r="I4" s="60">
        <v>1</v>
      </c>
      <c r="J4" s="60">
        <v>1</v>
      </c>
      <c r="K4" s="60">
        <v>1</v>
      </c>
      <c r="L4" s="60">
        <f t="shared" ref="L4:L27" si="0">G4*I4*J4*K4</f>
        <v>1568</v>
      </c>
      <c r="M4" s="158">
        <f>SUM(L4:L14)</f>
        <v>10196</v>
      </c>
    </row>
    <row r="5" spans="1:13" ht="26.1" customHeight="1" x14ac:dyDescent="0.15">
      <c r="A5" s="74">
        <v>2</v>
      </c>
      <c r="B5" s="175"/>
      <c r="C5" s="186"/>
      <c r="D5" s="187" t="s">
        <v>82</v>
      </c>
      <c r="E5" s="117" t="s">
        <v>83</v>
      </c>
      <c r="F5" s="118"/>
      <c r="G5" s="57">
        <v>80</v>
      </c>
      <c r="H5" s="52" t="s">
        <v>84</v>
      </c>
      <c r="I5" s="53">
        <v>1</v>
      </c>
      <c r="J5" s="53">
        <v>1</v>
      </c>
      <c r="K5" s="53">
        <v>15</v>
      </c>
      <c r="L5" s="53">
        <f t="shared" si="0"/>
        <v>1200</v>
      </c>
      <c r="M5" s="159"/>
    </row>
    <row r="6" spans="1:13" ht="26.1" customHeight="1" x14ac:dyDescent="0.15">
      <c r="A6" s="74">
        <v>3</v>
      </c>
      <c r="B6" s="175"/>
      <c r="C6" s="186"/>
      <c r="D6" s="188"/>
      <c r="E6" s="117" t="s">
        <v>85</v>
      </c>
      <c r="F6" s="119"/>
      <c r="G6" s="57">
        <v>80</v>
      </c>
      <c r="H6" s="52" t="s">
        <v>84</v>
      </c>
      <c r="I6" s="53">
        <v>1</v>
      </c>
      <c r="J6" s="53">
        <v>1</v>
      </c>
      <c r="K6" s="53">
        <v>15</v>
      </c>
      <c r="L6" s="53">
        <f t="shared" si="0"/>
        <v>1200</v>
      </c>
      <c r="M6" s="159"/>
    </row>
    <row r="7" spans="1:13" ht="26.1" customHeight="1" x14ac:dyDescent="0.15">
      <c r="A7" s="74">
        <v>4</v>
      </c>
      <c r="B7" s="175"/>
      <c r="C7" s="186"/>
      <c r="D7" s="188"/>
      <c r="E7" s="117" t="s">
        <v>86</v>
      </c>
      <c r="F7" s="119"/>
      <c r="G7" s="106">
        <v>300</v>
      </c>
      <c r="H7" s="107" t="s">
        <v>87</v>
      </c>
      <c r="I7" s="108">
        <v>1</v>
      </c>
      <c r="J7" s="108">
        <v>2</v>
      </c>
      <c r="K7" s="108">
        <v>4</v>
      </c>
      <c r="L7" s="53">
        <f t="shared" si="0"/>
        <v>2400</v>
      </c>
      <c r="M7" s="159"/>
    </row>
    <row r="8" spans="1:13" ht="26.1" customHeight="1" x14ac:dyDescent="0.15">
      <c r="A8" s="74">
        <v>5</v>
      </c>
      <c r="B8" s="175"/>
      <c r="C8" s="186"/>
      <c r="D8" s="189"/>
      <c r="E8" s="117" t="s">
        <v>88</v>
      </c>
      <c r="F8" s="119"/>
      <c r="G8" s="57">
        <v>600</v>
      </c>
      <c r="H8" s="52" t="s">
        <v>89</v>
      </c>
      <c r="I8" s="53">
        <v>1</v>
      </c>
      <c r="J8" s="53">
        <v>1</v>
      </c>
      <c r="K8" s="53">
        <v>2</v>
      </c>
      <c r="L8" s="53">
        <f t="shared" si="0"/>
        <v>1200</v>
      </c>
      <c r="M8" s="159"/>
    </row>
    <row r="9" spans="1:13" ht="26.1" customHeight="1" x14ac:dyDescent="0.15">
      <c r="A9" s="74">
        <v>6</v>
      </c>
      <c r="B9" s="175"/>
      <c r="C9" s="186"/>
      <c r="D9" s="56" t="s">
        <v>90</v>
      </c>
      <c r="E9" s="162" t="s">
        <v>91</v>
      </c>
      <c r="F9" s="163"/>
      <c r="G9" s="57">
        <v>15</v>
      </c>
      <c r="H9" s="52" t="s">
        <v>92</v>
      </c>
      <c r="I9" s="53">
        <v>1</v>
      </c>
      <c r="J9" s="53">
        <v>1</v>
      </c>
      <c r="K9" s="53">
        <v>1</v>
      </c>
      <c r="L9" s="53">
        <f t="shared" si="0"/>
        <v>15</v>
      </c>
      <c r="M9" s="159"/>
    </row>
    <row r="10" spans="1:13" ht="26.1" customHeight="1" x14ac:dyDescent="0.15">
      <c r="A10" s="74">
        <v>7</v>
      </c>
      <c r="B10" s="175"/>
      <c r="C10" s="186"/>
      <c r="D10" s="56" t="s">
        <v>93</v>
      </c>
      <c r="E10" s="162" t="s">
        <v>94</v>
      </c>
      <c r="F10" s="163"/>
      <c r="G10" s="57">
        <v>25</v>
      </c>
      <c r="H10" s="52" t="s">
        <v>92</v>
      </c>
      <c r="I10" s="53">
        <v>1</v>
      </c>
      <c r="J10" s="53">
        <v>1</v>
      </c>
      <c r="K10" s="53">
        <v>1</v>
      </c>
      <c r="L10" s="53">
        <f t="shared" si="0"/>
        <v>25</v>
      </c>
      <c r="M10" s="159"/>
    </row>
    <row r="11" spans="1:13" ht="26.1" customHeight="1" x14ac:dyDescent="0.15">
      <c r="A11" s="74">
        <v>8</v>
      </c>
      <c r="B11" s="175"/>
      <c r="C11" s="186"/>
      <c r="D11" s="56" t="s">
        <v>51</v>
      </c>
      <c r="E11" s="162" t="s">
        <v>95</v>
      </c>
      <c r="F11" s="163"/>
      <c r="G11" s="57">
        <v>94</v>
      </c>
      <c r="H11" s="52" t="s">
        <v>92</v>
      </c>
      <c r="I11" s="53">
        <v>1</v>
      </c>
      <c r="J11" s="53">
        <v>1</v>
      </c>
      <c r="K11" s="53">
        <v>1</v>
      </c>
      <c r="L11" s="53">
        <f t="shared" si="0"/>
        <v>94</v>
      </c>
      <c r="M11" s="159"/>
    </row>
    <row r="12" spans="1:13" ht="26.1" customHeight="1" x14ac:dyDescent="0.15">
      <c r="A12" s="74">
        <v>9</v>
      </c>
      <c r="B12" s="175"/>
      <c r="C12" s="186"/>
      <c r="D12" s="56" t="s">
        <v>96</v>
      </c>
      <c r="E12" s="162" t="s">
        <v>97</v>
      </c>
      <c r="F12" s="163"/>
      <c r="G12" s="57">
        <v>447</v>
      </c>
      <c r="H12" s="52" t="s">
        <v>98</v>
      </c>
      <c r="I12" s="53">
        <v>1</v>
      </c>
      <c r="J12" s="53">
        <v>2</v>
      </c>
      <c r="K12" s="53">
        <v>1</v>
      </c>
      <c r="L12" s="53">
        <f t="shared" si="0"/>
        <v>894</v>
      </c>
      <c r="M12" s="159"/>
    </row>
    <row r="13" spans="1:13" ht="26.1" customHeight="1" x14ac:dyDescent="0.15">
      <c r="A13" s="74">
        <v>10</v>
      </c>
      <c r="B13" s="175"/>
      <c r="C13" s="186"/>
      <c r="D13" s="56" t="s">
        <v>47</v>
      </c>
      <c r="E13" s="162" t="s">
        <v>99</v>
      </c>
      <c r="F13" s="163"/>
      <c r="G13" s="57">
        <v>250</v>
      </c>
      <c r="H13" s="52" t="s">
        <v>28</v>
      </c>
      <c r="I13" s="53">
        <v>1</v>
      </c>
      <c r="J13" s="53">
        <v>4</v>
      </c>
      <c r="K13" s="53">
        <v>1</v>
      </c>
      <c r="L13" s="55">
        <f t="shared" si="0"/>
        <v>1000</v>
      </c>
      <c r="M13" s="159"/>
    </row>
    <row r="14" spans="1:13" ht="26.1" customHeight="1" x14ac:dyDescent="0.15">
      <c r="A14" s="74">
        <v>11</v>
      </c>
      <c r="B14" s="175"/>
      <c r="C14" s="186"/>
      <c r="D14" s="56" t="s">
        <v>52</v>
      </c>
      <c r="E14" s="162" t="s">
        <v>100</v>
      </c>
      <c r="F14" s="163"/>
      <c r="G14" s="57">
        <v>75</v>
      </c>
      <c r="H14" s="52" t="s">
        <v>28</v>
      </c>
      <c r="I14" s="53">
        <v>1</v>
      </c>
      <c r="J14" s="53">
        <v>4</v>
      </c>
      <c r="K14" s="53">
        <v>2</v>
      </c>
      <c r="L14" s="55">
        <f t="shared" si="0"/>
        <v>600</v>
      </c>
      <c r="M14" s="159"/>
    </row>
    <row r="15" spans="1:13" ht="30" customHeight="1" x14ac:dyDescent="0.15">
      <c r="A15" s="105">
        <v>12</v>
      </c>
      <c r="B15" s="174">
        <v>44011</v>
      </c>
      <c r="C15" s="177" t="s">
        <v>101</v>
      </c>
      <c r="D15" s="73" t="s">
        <v>102</v>
      </c>
      <c r="E15" s="169" t="s">
        <v>103</v>
      </c>
      <c r="F15" s="170"/>
      <c r="G15" s="58">
        <v>178</v>
      </c>
      <c r="H15" s="59" t="s">
        <v>28</v>
      </c>
      <c r="I15" s="60">
        <v>1</v>
      </c>
      <c r="J15" s="60">
        <v>1</v>
      </c>
      <c r="K15" s="60">
        <v>1</v>
      </c>
      <c r="L15" s="60">
        <f t="shared" si="0"/>
        <v>178</v>
      </c>
      <c r="M15" s="158">
        <f>SUM(L15:L17)</f>
        <v>578</v>
      </c>
    </row>
    <row r="16" spans="1:13" ht="26.1" customHeight="1" x14ac:dyDescent="0.15">
      <c r="A16" s="98">
        <v>13</v>
      </c>
      <c r="B16" s="175"/>
      <c r="C16" s="178"/>
      <c r="D16" s="56" t="s">
        <v>47</v>
      </c>
      <c r="E16" s="161" t="s">
        <v>104</v>
      </c>
      <c r="F16" s="161"/>
      <c r="G16" s="122">
        <v>250</v>
      </c>
      <c r="H16" s="54" t="s">
        <v>28</v>
      </c>
      <c r="I16" s="55">
        <v>1</v>
      </c>
      <c r="J16" s="55">
        <v>1</v>
      </c>
      <c r="K16" s="55">
        <v>1</v>
      </c>
      <c r="L16" s="55">
        <f t="shared" si="0"/>
        <v>250</v>
      </c>
      <c r="M16" s="159"/>
    </row>
    <row r="17" spans="1:13" ht="26.1" customHeight="1" x14ac:dyDescent="0.15">
      <c r="A17" s="74">
        <v>14</v>
      </c>
      <c r="B17" s="175"/>
      <c r="C17" s="178"/>
      <c r="D17" s="56" t="s">
        <v>52</v>
      </c>
      <c r="E17" s="161" t="s">
        <v>105</v>
      </c>
      <c r="F17" s="161"/>
      <c r="G17" s="57">
        <v>75</v>
      </c>
      <c r="H17" s="52" t="s">
        <v>28</v>
      </c>
      <c r="I17" s="53">
        <v>1</v>
      </c>
      <c r="J17" s="53">
        <v>1</v>
      </c>
      <c r="K17" s="53">
        <v>2</v>
      </c>
      <c r="L17" s="53">
        <f t="shared" si="0"/>
        <v>150</v>
      </c>
      <c r="M17" s="159"/>
    </row>
    <row r="18" spans="1:13" ht="30" customHeight="1" x14ac:dyDescent="0.15">
      <c r="A18" s="105">
        <v>15</v>
      </c>
      <c r="B18" s="174" t="s">
        <v>106</v>
      </c>
      <c r="C18" s="177" t="s">
        <v>65</v>
      </c>
      <c r="D18" s="73" t="s">
        <v>107</v>
      </c>
      <c r="E18" s="157" t="s">
        <v>108</v>
      </c>
      <c r="F18" s="157"/>
      <c r="G18" s="60">
        <v>362</v>
      </c>
      <c r="H18" s="59" t="s">
        <v>109</v>
      </c>
      <c r="I18" s="60">
        <v>1</v>
      </c>
      <c r="J18" s="60">
        <v>1</v>
      </c>
      <c r="K18" s="60">
        <v>1</v>
      </c>
      <c r="L18" s="60">
        <f t="shared" si="0"/>
        <v>362</v>
      </c>
      <c r="M18" s="158">
        <f>SUM(L18:L20)</f>
        <v>1162</v>
      </c>
    </row>
    <row r="19" spans="1:13" ht="26.1" customHeight="1" x14ac:dyDescent="0.15">
      <c r="A19" s="98">
        <v>16</v>
      </c>
      <c r="B19" s="175"/>
      <c r="C19" s="178"/>
      <c r="D19" s="120" t="s">
        <v>47</v>
      </c>
      <c r="E19" s="180" t="s">
        <v>110</v>
      </c>
      <c r="F19" s="181"/>
      <c r="G19" s="122">
        <v>250</v>
      </c>
      <c r="H19" s="54" t="s">
        <v>28</v>
      </c>
      <c r="I19" s="55">
        <v>1</v>
      </c>
      <c r="J19" s="55">
        <v>2</v>
      </c>
      <c r="K19" s="55">
        <v>1</v>
      </c>
      <c r="L19" s="55">
        <f t="shared" si="0"/>
        <v>500</v>
      </c>
      <c r="M19" s="159"/>
    </row>
    <row r="20" spans="1:13" ht="26.1" customHeight="1" x14ac:dyDescent="0.15">
      <c r="A20" s="121">
        <v>17</v>
      </c>
      <c r="B20" s="176"/>
      <c r="C20" s="179"/>
      <c r="D20" s="110" t="s">
        <v>52</v>
      </c>
      <c r="E20" s="172" t="s">
        <v>111</v>
      </c>
      <c r="F20" s="173"/>
      <c r="G20" s="123">
        <v>75</v>
      </c>
      <c r="H20" s="111" t="s">
        <v>28</v>
      </c>
      <c r="I20" s="109">
        <v>1</v>
      </c>
      <c r="J20" s="109">
        <v>2</v>
      </c>
      <c r="K20" s="109">
        <v>2</v>
      </c>
      <c r="L20" s="109">
        <f t="shared" si="0"/>
        <v>300</v>
      </c>
      <c r="M20" s="171"/>
    </row>
    <row r="21" spans="1:13" ht="26.1" customHeight="1" x14ac:dyDescent="0.15">
      <c r="A21" s="74">
        <v>18</v>
      </c>
      <c r="B21" s="151" t="s">
        <v>112</v>
      </c>
      <c r="C21" s="167" t="s">
        <v>67</v>
      </c>
      <c r="D21" s="73" t="s">
        <v>47</v>
      </c>
      <c r="E21" s="169" t="s">
        <v>113</v>
      </c>
      <c r="F21" s="170"/>
      <c r="G21" s="60">
        <v>250</v>
      </c>
      <c r="H21" s="59" t="s">
        <v>28</v>
      </c>
      <c r="I21" s="60">
        <v>1</v>
      </c>
      <c r="J21" s="60">
        <v>2</v>
      </c>
      <c r="K21" s="60">
        <v>1</v>
      </c>
      <c r="L21" s="60">
        <f t="shared" si="0"/>
        <v>500</v>
      </c>
      <c r="M21" s="158">
        <f>SUM(L21:L22)</f>
        <v>800</v>
      </c>
    </row>
    <row r="22" spans="1:13" ht="26.1" customHeight="1" x14ac:dyDescent="0.15">
      <c r="A22" s="99">
        <v>19</v>
      </c>
      <c r="B22" s="166"/>
      <c r="C22" s="168"/>
      <c r="D22" s="110" t="s">
        <v>52</v>
      </c>
      <c r="E22" s="172" t="s">
        <v>114</v>
      </c>
      <c r="F22" s="173"/>
      <c r="G22" s="109">
        <v>75</v>
      </c>
      <c r="H22" s="111" t="s">
        <v>28</v>
      </c>
      <c r="I22" s="109">
        <v>1</v>
      </c>
      <c r="J22" s="109">
        <v>2</v>
      </c>
      <c r="K22" s="109">
        <v>2</v>
      </c>
      <c r="L22" s="109">
        <f t="shared" si="0"/>
        <v>300</v>
      </c>
      <c r="M22" s="171"/>
    </row>
    <row r="23" spans="1:13" ht="26.1" customHeight="1" x14ac:dyDescent="0.15">
      <c r="A23" s="105">
        <v>20</v>
      </c>
      <c r="B23" s="151">
        <v>44016</v>
      </c>
      <c r="C23" s="154" t="s">
        <v>70</v>
      </c>
      <c r="D23" s="73" t="s">
        <v>115</v>
      </c>
      <c r="E23" s="157" t="s">
        <v>128</v>
      </c>
      <c r="F23" s="157"/>
      <c r="G23" s="60">
        <v>5800</v>
      </c>
      <c r="H23" s="59" t="s">
        <v>45</v>
      </c>
      <c r="I23" s="60">
        <v>1</v>
      </c>
      <c r="J23" s="60">
        <v>1</v>
      </c>
      <c r="K23" s="60">
        <v>1</v>
      </c>
      <c r="L23" s="60">
        <f t="shared" si="0"/>
        <v>5800</v>
      </c>
      <c r="M23" s="158">
        <f>SUM(L23:L27)</f>
        <v>7461</v>
      </c>
    </row>
    <row r="24" spans="1:13" ht="26.1" customHeight="1" x14ac:dyDescent="0.15">
      <c r="A24" s="98">
        <v>21</v>
      </c>
      <c r="B24" s="152"/>
      <c r="C24" s="155"/>
      <c r="D24" s="56" t="s">
        <v>96</v>
      </c>
      <c r="E24" s="161" t="s">
        <v>116</v>
      </c>
      <c r="F24" s="161"/>
      <c r="G24" s="53">
        <v>375</v>
      </c>
      <c r="H24" s="52" t="s">
        <v>98</v>
      </c>
      <c r="I24" s="53">
        <v>1</v>
      </c>
      <c r="J24" s="53">
        <v>1</v>
      </c>
      <c r="K24" s="53">
        <v>1</v>
      </c>
      <c r="L24" s="53">
        <f t="shared" si="0"/>
        <v>375</v>
      </c>
      <c r="M24" s="159"/>
    </row>
    <row r="25" spans="1:13" ht="26.1" customHeight="1" x14ac:dyDescent="0.15">
      <c r="A25" s="98">
        <v>22</v>
      </c>
      <c r="B25" s="152"/>
      <c r="C25" s="155"/>
      <c r="D25" s="56" t="s">
        <v>51</v>
      </c>
      <c r="E25" s="162" t="s">
        <v>117</v>
      </c>
      <c r="F25" s="163"/>
      <c r="G25" s="53">
        <v>86</v>
      </c>
      <c r="H25" s="52" t="s">
        <v>92</v>
      </c>
      <c r="I25" s="53">
        <v>1</v>
      </c>
      <c r="J25" s="53">
        <v>1</v>
      </c>
      <c r="K25" s="53">
        <v>1</v>
      </c>
      <c r="L25" s="53">
        <f t="shared" si="0"/>
        <v>86</v>
      </c>
      <c r="M25" s="159"/>
    </row>
    <row r="26" spans="1:13" ht="26.1" customHeight="1" x14ac:dyDescent="0.15">
      <c r="A26" s="112">
        <v>23</v>
      </c>
      <c r="B26" s="152"/>
      <c r="C26" s="155"/>
      <c r="D26" s="56" t="s">
        <v>47</v>
      </c>
      <c r="E26" s="162" t="s">
        <v>118</v>
      </c>
      <c r="F26" s="163"/>
      <c r="G26" s="53">
        <v>250</v>
      </c>
      <c r="H26" s="52" t="s">
        <v>28</v>
      </c>
      <c r="I26" s="53">
        <v>1</v>
      </c>
      <c r="J26" s="53">
        <v>3</v>
      </c>
      <c r="K26" s="53">
        <v>1</v>
      </c>
      <c r="L26" s="53">
        <f t="shared" si="0"/>
        <v>750</v>
      </c>
      <c r="M26" s="159"/>
    </row>
    <row r="27" spans="1:13" ht="26.1" customHeight="1" thickBot="1" x14ac:dyDescent="0.2">
      <c r="A27" s="100">
        <v>24</v>
      </c>
      <c r="B27" s="153"/>
      <c r="C27" s="156"/>
      <c r="D27" s="113" t="s">
        <v>52</v>
      </c>
      <c r="E27" s="164" t="s">
        <v>119</v>
      </c>
      <c r="F27" s="165"/>
      <c r="G27" s="115">
        <v>75</v>
      </c>
      <c r="H27" s="114" t="s">
        <v>28</v>
      </c>
      <c r="I27" s="115">
        <v>1</v>
      </c>
      <c r="J27" s="115">
        <v>3</v>
      </c>
      <c r="K27" s="115">
        <v>2</v>
      </c>
      <c r="L27" s="115">
        <f t="shared" si="0"/>
        <v>450</v>
      </c>
      <c r="M27" s="160"/>
    </row>
    <row r="28" spans="1:13" ht="24" customHeight="1" x14ac:dyDescent="0.15">
      <c r="A28" s="142" t="s">
        <v>29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4"/>
      <c r="M28" s="62">
        <f>SUM(M4:M27)</f>
        <v>20197</v>
      </c>
    </row>
    <row r="29" spans="1:13" ht="24" customHeight="1" x14ac:dyDescent="0.15">
      <c r="A29" s="142" t="s">
        <v>30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4"/>
      <c r="M29" s="62">
        <f>M28*10%</f>
        <v>2019.7</v>
      </c>
    </row>
    <row r="30" spans="1:13" ht="24" customHeight="1" thickBot="1" x14ac:dyDescent="0.2">
      <c r="A30" s="145" t="s">
        <v>31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7"/>
      <c r="M30" s="63">
        <f>(M28+M29)*3%</f>
        <v>666.50099999999998</v>
      </c>
    </row>
    <row r="31" spans="1:13" ht="24" customHeight="1" thickBot="1" x14ac:dyDescent="0.2">
      <c r="A31" s="148" t="s">
        <v>11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50"/>
      <c r="M31" s="64">
        <f>SUM(M28:M30)</f>
        <v>22883.201000000001</v>
      </c>
    </row>
    <row r="32" spans="1:13" ht="26.1" customHeight="1" thickTop="1" x14ac:dyDescent="0.15">
      <c r="D32" s="16"/>
      <c r="E32" s="16"/>
      <c r="F32" s="16"/>
      <c r="G32" s="17"/>
      <c r="H32" s="18"/>
      <c r="I32" s="18"/>
      <c r="J32" s="18"/>
      <c r="K32" s="18"/>
      <c r="L32" s="18"/>
      <c r="M32" s="20"/>
    </row>
    <row r="33" spans="1:13" ht="26.1" customHeight="1" x14ac:dyDescent="0.15">
      <c r="D33" s="16"/>
      <c r="E33" s="16"/>
      <c r="F33" s="16"/>
      <c r="G33" s="17"/>
      <c r="H33" s="18"/>
      <c r="I33" s="18"/>
      <c r="J33" s="18"/>
      <c r="K33" s="18"/>
      <c r="L33" s="18"/>
      <c r="M33" s="20"/>
    </row>
    <row r="34" spans="1:13" ht="26.1" customHeight="1" x14ac:dyDescent="0.15">
      <c r="D34" s="16"/>
      <c r="E34" s="16"/>
      <c r="F34" s="16"/>
      <c r="G34" s="17"/>
      <c r="H34" s="18"/>
      <c r="I34" s="18"/>
      <c r="J34" s="18"/>
      <c r="K34" s="18"/>
      <c r="L34" s="18"/>
      <c r="M34" s="20"/>
    </row>
    <row r="35" spans="1:13" ht="26.1" customHeight="1" x14ac:dyDescent="0.15">
      <c r="D35" s="16"/>
      <c r="E35" s="16"/>
      <c r="F35" s="16"/>
      <c r="G35" s="17"/>
      <c r="H35" s="18"/>
      <c r="I35" s="18"/>
      <c r="J35" s="18"/>
      <c r="K35" s="18"/>
      <c r="L35" s="18"/>
      <c r="M35" s="20"/>
    </row>
    <row r="36" spans="1:13" ht="26.1" customHeight="1" x14ac:dyDescent="0.15">
      <c r="D36" s="16"/>
      <c r="E36" s="16"/>
      <c r="F36" s="16"/>
      <c r="G36" s="17"/>
      <c r="H36" s="18"/>
      <c r="I36" s="18"/>
      <c r="J36" s="18"/>
      <c r="K36" s="18"/>
      <c r="L36" s="18"/>
      <c r="M36" s="20"/>
    </row>
    <row r="37" spans="1:13" ht="26.1" customHeight="1" x14ac:dyDescent="0.15">
      <c r="D37" s="16"/>
      <c r="E37" s="16"/>
      <c r="F37" s="16"/>
      <c r="G37" s="17"/>
      <c r="H37" s="18"/>
      <c r="I37" s="18"/>
      <c r="J37" s="18"/>
      <c r="K37" s="18"/>
      <c r="L37" s="18"/>
      <c r="M37" s="20"/>
    </row>
    <row r="38" spans="1:13" ht="26.1" customHeight="1" x14ac:dyDescent="0.15">
      <c r="A38" s="1"/>
      <c r="B38" s="66"/>
      <c r="C38" s="49"/>
      <c r="D38" s="16"/>
      <c r="E38" s="16"/>
      <c r="F38" s="16"/>
      <c r="G38" s="17"/>
      <c r="H38" s="18"/>
      <c r="I38" s="18"/>
      <c r="J38" s="18"/>
      <c r="K38" s="18"/>
      <c r="L38" s="18"/>
      <c r="M38" s="20"/>
    </row>
    <row r="39" spans="1:13" ht="26.1" customHeight="1" x14ac:dyDescent="0.15">
      <c r="A39" s="1"/>
      <c r="B39" s="66"/>
      <c r="C39" s="49"/>
      <c r="D39" s="16"/>
      <c r="E39" s="16"/>
      <c r="F39" s="16"/>
      <c r="G39" s="17"/>
      <c r="H39" s="18"/>
      <c r="I39" s="18"/>
      <c r="J39" s="18"/>
      <c r="K39" s="18"/>
      <c r="L39" s="18"/>
      <c r="M39" s="20"/>
    </row>
    <row r="40" spans="1:13" ht="26.1" customHeight="1" x14ac:dyDescent="0.15">
      <c r="A40" s="1"/>
      <c r="B40" s="66"/>
      <c r="C40" s="49"/>
      <c r="D40" s="16"/>
      <c r="E40" s="16"/>
      <c r="F40" s="16"/>
      <c r="G40" s="17"/>
      <c r="H40" s="18"/>
      <c r="I40" s="18"/>
      <c r="J40" s="18"/>
      <c r="K40" s="18"/>
      <c r="L40" s="18"/>
      <c r="M40" s="20"/>
    </row>
    <row r="41" spans="1:13" ht="26.1" customHeight="1" x14ac:dyDescent="0.15">
      <c r="A41" s="1"/>
      <c r="B41" s="66"/>
      <c r="C41" s="49"/>
      <c r="D41" s="16"/>
      <c r="E41" s="16"/>
      <c r="F41" s="16"/>
      <c r="G41" s="17"/>
      <c r="H41" s="18"/>
      <c r="I41" s="18"/>
      <c r="J41" s="18"/>
      <c r="K41" s="18"/>
      <c r="L41" s="18"/>
      <c r="M41" s="20"/>
    </row>
    <row r="42" spans="1:13" ht="26.1" customHeight="1" x14ac:dyDescent="0.15">
      <c r="A42" s="1"/>
      <c r="B42" s="66"/>
      <c r="C42" s="49"/>
      <c r="D42" s="16"/>
      <c r="E42" s="16"/>
      <c r="F42" s="16"/>
      <c r="G42" s="17"/>
      <c r="H42" s="18"/>
      <c r="I42" s="18"/>
      <c r="J42" s="18"/>
      <c r="K42" s="18"/>
      <c r="L42" s="18"/>
      <c r="M42" s="20"/>
    </row>
    <row r="43" spans="1:13" ht="26.1" customHeight="1" x14ac:dyDescent="0.15">
      <c r="A43" s="1"/>
      <c r="B43" s="66"/>
      <c r="C43" s="49"/>
      <c r="D43" s="16"/>
      <c r="E43" s="16"/>
      <c r="F43" s="16"/>
      <c r="G43" s="17"/>
      <c r="H43" s="18"/>
      <c r="I43" s="18"/>
      <c r="J43" s="18"/>
      <c r="K43" s="18"/>
      <c r="L43" s="18"/>
      <c r="M43" s="20"/>
    </row>
    <row r="44" spans="1:13" ht="26.1" customHeight="1" x14ac:dyDescent="0.15">
      <c r="A44" s="1"/>
      <c r="B44" s="66"/>
      <c r="C44" s="49"/>
      <c r="D44" s="16"/>
      <c r="E44" s="16"/>
      <c r="F44" s="16"/>
      <c r="G44" s="17"/>
      <c r="H44" s="18"/>
      <c r="I44" s="18"/>
      <c r="J44" s="18"/>
      <c r="K44" s="18"/>
      <c r="L44" s="18"/>
      <c r="M44" s="20"/>
    </row>
    <row r="45" spans="1:13" ht="26.1" customHeight="1" x14ac:dyDescent="0.15">
      <c r="A45" s="1"/>
      <c r="B45" s="66"/>
      <c r="C45" s="49"/>
      <c r="D45" s="16"/>
      <c r="E45" s="16"/>
      <c r="F45" s="16"/>
      <c r="G45" s="17"/>
      <c r="H45" s="18"/>
      <c r="I45" s="18"/>
      <c r="J45" s="18"/>
      <c r="K45" s="18"/>
      <c r="L45" s="18"/>
      <c r="M45" s="20"/>
    </row>
    <row r="46" spans="1:13" ht="26.1" customHeight="1" x14ac:dyDescent="0.15">
      <c r="A46" s="1"/>
      <c r="B46" s="66"/>
      <c r="C46" s="49"/>
      <c r="D46" s="16"/>
      <c r="E46" s="16"/>
      <c r="F46" s="16"/>
      <c r="G46" s="17"/>
      <c r="H46" s="18"/>
      <c r="I46" s="18"/>
      <c r="J46" s="18"/>
      <c r="K46" s="18"/>
      <c r="L46" s="18"/>
      <c r="M46" s="20"/>
    </row>
    <row r="47" spans="1:13" ht="26.1" customHeight="1" x14ac:dyDescent="0.15">
      <c r="A47" s="1"/>
      <c r="B47" s="66"/>
      <c r="C47" s="49"/>
      <c r="D47" s="16"/>
      <c r="E47" s="16"/>
      <c r="F47" s="16"/>
      <c r="G47" s="17"/>
      <c r="H47" s="18"/>
      <c r="I47" s="18"/>
      <c r="J47" s="18"/>
      <c r="K47" s="18"/>
      <c r="L47" s="18"/>
      <c r="M47" s="20"/>
    </row>
    <row r="48" spans="1:13" ht="26.1" customHeight="1" x14ac:dyDescent="0.15">
      <c r="A48" s="1"/>
      <c r="B48" s="66"/>
      <c r="C48" s="49"/>
      <c r="D48" s="16"/>
      <c r="E48" s="16"/>
      <c r="F48" s="16"/>
      <c r="G48" s="17"/>
      <c r="H48" s="18"/>
      <c r="I48" s="18"/>
      <c r="J48" s="18"/>
      <c r="K48" s="18"/>
      <c r="L48" s="18"/>
      <c r="M48" s="20"/>
    </row>
    <row r="49" spans="1:13" ht="26.1" customHeight="1" x14ac:dyDescent="0.15">
      <c r="A49" s="1"/>
      <c r="B49" s="66"/>
      <c r="C49" s="49"/>
      <c r="D49" s="16"/>
      <c r="E49" s="16"/>
      <c r="F49" s="16"/>
      <c r="G49" s="17"/>
      <c r="H49" s="18"/>
      <c r="I49" s="18"/>
      <c r="J49" s="18"/>
      <c r="K49" s="18"/>
      <c r="L49" s="18"/>
      <c r="M49" s="20"/>
    </row>
    <row r="50" spans="1:13" ht="26.1" customHeight="1" x14ac:dyDescent="0.15">
      <c r="A50" s="1"/>
      <c r="B50" s="66"/>
      <c r="C50" s="49"/>
      <c r="D50" s="16"/>
      <c r="E50" s="16"/>
      <c r="F50" s="16"/>
      <c r="G50" s="17"/>
      <c r="H50" s="18"/>
      <c r="I50" s="18"/>
      <c r="J50" s="18"/>
      <c r="K50" s="18"/>
      <c r="L50" s="18"/>
      <c r="M50" s="20"/>
    </row>
    <row r="51" spans="1:13" ht="26.1" customHeight="1" x14ac:dyDescent="0.15">
      <c r="A51" s="1"/>
      <c r="B51" s="66"/>
      <c r="C51" s="49"/>
      <c r="D51" s="16"/>
      <c r="E51" s="16"/>
      <c r="F51" s="16"/>
      <c r="G51" s="17"/>
      <c r="H51" s="18"/>
      <c r="I51" s="18"/>
      <c r="J51" s="18"/>
      <c r="K51" s="18"/>
      <c r="L51" s="18"/>
      <c r="M51" s="20"/>
    </row>
    <row r="52" spans="1:13" ht="26.1" customHeight="1" x14ac:dyDescent="0.15">
      <c r="A52" s="1"/>
      <c r="B52" s="66"/>
      <c r="C52" s="49"/>
      <c r="D52" s="16"/>
      <c r="E52" s="16"/>
      <c r="F52" s="16"/>
      <c r="G52" s="17"/>
      <c r="H52" s="18"/>
      <c r="I52" s="18"/>
      <c r="J52" s="18"/>
      <c r="K52" s="18"/>
      <c r="L52" s="18"/>
      <c r="M52" s="20"/>
    </row>
    <row r="53" spans="1:13" ht="26.1" customHeight="1" x14ac:dyDescent="0.15">
      <c r="A53" s="1"/>
      <c r="B53" s="66"/>
      <c r="C53" s="49"/>
      <c r="D53" s="16"/>
      <c r="E53" s="16"/>
      <c r="F53" s="16"/>
      <c r="G53" s="17"/>
      <c r="H53" s="18"/>
      <c r="I53" s="18"/>
      <c r="J53" s="18"/>
      <c r="K53" s="18"/>
      <c r="L53" s="18"/>
      <c r="M53" s="20"/>
    </row>
    <row r="54" spans="1:13" ht="26.1" customHeight="1" x14ac:dyDescent="0.15">
      <c r="A54" s="1"/>
      <c r="B54" s="66"/>
      <c r="C54" s="49"/>
      <c r="D54" s="16"/>
      <c r="E54" s="16"/>
      <c r="F54" s="16"/>
      <c r="G54" s="17"/>
      <c r="H54" s="18"/>
      <c r="I54" s="18"/>
      <c r="J54" s="18"/>
      <c r="K54" s="18"/>
      <c r="L54" s="18"/>
      <c r="M54" s="20"/>
    </row>
    <row r="55" spans="1:13" ht="26.1" customHeight="1" x14ac:dyDescent="0.15">
      <c r="A55" s="1"/>
      <c r="B55" s="66"/>
      <c r="C55" s="49"/>
      <c r="D55" s="16"/>
      <c r="E55" s="16"/>
      <c r="F55" s="16"/>
      <c r="G55" s="17"/>
      <c r="H55" s="18"/>
      <c r="I55" s="18"/>
      <c r="J55" s="18"/>
      <c r="K55" s="18"/>
      <c r="L55" s="18"/>
      <c r="M55" s="20"/>
    </row>
    <row r="56" spans="1:13" ht="26.1" customHeight="1" x14ac:dyDescent="0.15">
      <c r="A56" s="1"/>
      <c r="B56" s="66"/>
      <c r="C56" s="49"/>
      <c r="D56" s="16"/>
      <c r="E56" s="16"/>
      <c r="F56" s="16"/>
      <c r="G56" s="17"/>
      <c r="H56" s="18"/>
      <c r="I56" s="18"/>
      <c r="J56" s="18"/>
      <c r="K56" s="18"/>
      <c r="L56" s="18"/>
      <c r="M56" s="20"/>
    </row>
    <row r="57" spans="1:13" ht="26.1" customHeight="1" x14ac:dyDescent="0.15">
      <c r="A57" s="1"/>
      <c r="B57" s="66"/>
      <c r="C57" s="49"/>
      <c r="D57" s="16"/>
      <c r="E57" s="16"/>
      <c r="F57" s="16"/>
      <c r="G57" s="17"/>
      <c r="H57" s="18"/>
      <c r="I57" s="18"/>
      <c r="J57" s="18"/>
      <c r="K57" s="18"/>
      <c r="L57" s="18"/>
      <c r="M57" s="20"/>
    </row>
    <row r="58" spans="1:13" ht="26.1" customHeight="1" x14ac:dyDescent="0.15">
      <c r="A58" s="1"/>
      <c r="B58" s="66"/>
      <c r="C58" s="49"/>
      <c r="D58" s="16"/>
      <c r="E58" s="16"/>
      <c r="F58" s="16"/>
      <c r="G58" s="17"/>
      <c r="H58" s="18"/>
      <c r="I58" s="18"/>
      <c r="J58" s="18"/>
      <c r="K58" s="18"/>
      <c r="L58" s="18"/>
      <c r="M58" s="20"/>
    </row>
    <row r="59" spans="1:13" ht="26.1" customHeight="1" x14ac:dyDescent="0.15">
      <c r="A59" s="1"/>
      <c r="B59" s="66"/>
      <c r="C59" s="49"/>
      <c r="D59" s="16"/>
      <c r="E59" s="16"/>
      <c r="F59" s="16"/>
      <c r="G59" s="17"/>
      <c r="H59" s="18"/>
      <c r="I59" s="18"/>
      <c r="J59" s="18"/>
      <c r="K59" s="18"/>
      <c r="L59" s="18"/>
      <c r="M59" s="20"/>
    </row>
    <row r="60" spans="1:13" ht="26.1" customHeight="1" x14ac:dyDescent="0.15">
      <c r="A60" s="1"/>
      <c r="B60" s="66"/>
      <c r="C60" s="49"/>
      <c r="D60" s="16"/>
      <c r="E60" s="16"/>
      <c r="F60" s="16"/>
      <c r="G60" s="17"/>
      <c r="H60" s="18"/>
      <c r="I60" s="18"/>
      <c r="J60" s="18"/>
      <c r="K60" s="18"/>
      <c r="L60" s="18"/>
      <c r="M60" s="20"/>
    </row>
    <row r="61" spans="1:13" ht="26.1" customHeight="1" x14ac:dyDescent="0.15">
      <c r="A61" s="1"/>
      <c r="B61" s="66"/>
      <c r="C61" s="49"/>
      <c r="D61" s="16"/>
      <c r="E61" s="16"/>
      <c r="F61" s="16"/>
      <c r="G61" s="17"/>
      <c r="H61" s="18"/>
      <c r="I61" s="18"/>
      <c r="J61" s="18"/>
      <c r="K61" s="18"/>
      <c r="L61" s="18"/>
      <c r="M61" s="20"/>
    </row>
    <row r="62" spans="1:13" ht="26.1" customHeight="1" x14ac:dyDescent="0.15">
      <c r="A62" s="1"/>
      <c r="B62" s="66"/>
      <c r="C62" s="49"/>
      <c r="D62" s="16"/>
      <c r="E62" s="16"/>
      <c r="F62" s="16"/>
      <c r="G62" s="17"/>
      <c r="H62" s="18"/>
      <c r="I62" s="18"/>
      <c r="J62" s="18"/>
      <c r="K62" s="18"/>
      <c r="L62" s="18"/>
      <c r="M62" s="20"/>
    </row>
  </sheetData>
  <mergeCells count="43">
    <mergeCell ref="A1:M1"/>
    <mergeCell ref="E2:F2"/>
    <mergeCell ref="A3:M3"/>
    <mergeCell ref="E4:F4"/>
    <mergeCell ref="M4:M14"/>
    <mergeCell ref="E13:F13"/>
    <mergeCell ref="E12:F12"/>
    <mergeCell ref="E10:F10"/>
    <mergeCell ref="E11:F11"/>
    <mergeCell ref="E9:F9"/>
    <mergeCell ref="E14:F14"/>
    <mergeCell ref="B4:B14"/>
    <mergeCell ref="C4:C14"/>
    <mergeCell ref="D5:D8"/>
    <mergeCell ref="B15:B17"/>
    <mergeCell ref="C15:C17"/>
    <mergeCell ref="E15:F15"/>
    <mergeCell ref="M15:M17"/>
    <mergeCell ref="E16:F16"/>
    <mergeCell ref="E17:F17"/>
    <mergeCell ref="B18:B20"/>
    <mergeCell ref="C18:C20"/>
    <mergeCell ref="E18:F18"/>
    <mergeCell ref="M18:M20"/>
    <mergeCell ref="E19:F19"/>
    <mergeCell ref="E20:F20"/>
    <mergeCell ref="B21:B22"/>
    <mergeCell ref="C21:C22"/>
    <mergeCell ref="E21:F21"/>
    <mergeCell ref="M21:M22"/>
    <mergeCell ref="E22:F22"/>
    <mergeCell ref="M23:M27"/>
    <mergeCell ref="E24:F24"/>
    <mergeCell ref="E25:F25"/>
    <mergeCell ref="E26:F26"/>
    <mergeCell ref="E27:F27"/>
    <mergeCell ref="A28:L28"/>
    <mergeCell ref="A29:L29"/>
    <mergeCell ref="A30:L30"/>
    <mergeCell ref="A31:L31"/>
    <mergeCell ref="B23:B27"/>
    <mergeCell ref="C23:C27"/>
    <mergeCell ref="E23:F2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场次表</vt:lpstr>
      <vt:lpstr>追加费用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2020-11-04T06:14:55Z</dcterms:modified>
</cp:coreProperties>
</file>