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汇总" sheetId="1" r:id="rId1"/>
    <sheet name="场次表" sheetId="5" r:id="rId2"/>
    <sheet name="追加费用" sheetId="7" r:id="rId3"/>
  </sheets>
  <calcPr calcId="144525"/>
</workbook>
</file>

<file path=xl/calcChain.xml><?xml version="1.0" encoding="utf-8"?>
<calcChain xmlns="http://schemas.openxmlformats.org/spreadsheetml/2006/main">
  <c r="E8" i="1" l="1"/>
  <c r="C11" i="5"/>
  <c r="L24" i="7"/>
  <c r="L23" i="7"/>
  <c r="L22" i="7"/>
  <c r="L21" i="7"/>
  <c r="L20" i="7"/>
  <c r="L19" i="7"/>
  <c r="L18" i="7"/>
  <c r="M17" i="7"/>
  <c r="L17" i="7"/>
  <c r="L16" i="7"/>
  <c r="L15" i="7"/>
  <c r="M14" i="7"/>
  <c r="L14" i="7"/>
  <c r="L13" i="7"/>
  <c r="L12" i="7"/>
  <c r="L11" i="7"/>
  <c r="L10" i="7"/>
  <c r="L9" i="7"/>
  <c r="L8" i="7"/>
  <c r="L7" i="7"/>
  <c r="L6" i="7"/>
  <c r="L5" i="7"/>
  <c r="L4" i="7"/>
  <c r="M4" i="7" s="1"/>
  <c r="M25" i="7" s="1"/>
  <c r="M26" i="7" l="1"/>
  <c r="M27" i="7"/>
  <c r="M28" i="7" s="1"/>
  <c r="H7" i="1"/>
  <c r="C12" i="5" l="1"/>
  <c r="H8" i="1" l="1"/>
  <c r="H9" i="1" s="1"/>
  <c r="C7" i="5" l="1"/>
</calcChain>
</file>

<file path=xl/sharedStrings.xml><?xml version="1.0" encoding="utf-8"?>
<sst xmlns="http://schemas.openxmlformats.org/spreadsheetml/2006/main" count="162" uniqueCount="129">
  <si>
    <t>序号</t>
  </si>
  <si>
    <t>项目</t>
    <phoneticPr fontId="3" type="noConversion"/>
  </si>
  <si>
    <t>内容</t>
  </si>
  <si>
    <t>单价</t>
  </si>
  <si>
    <t>单位</t>
  </si>
  <si>
    <t>执行场次数量</t>
    <phoneticPr fontId="3" type="noConversion"/>
  </si>
  <si>
    <t>小计</t>
    <phoneticPr fontId="3" type="noConversion"/>
  </si>
  <si>
    <t>备注</t>
    <phoneticPr fontId="3" type="noConversion"/>
  </si>
  <si>
    <t>追加费用</t>
    <phoneticPr fontId="3" type="noConversion"/>
  </si>
  <si>
    <t>单场统一报价外发生的追加费用</t>
    <phoneticPr fontId="3" type="noConversion"/>
  </si>
  <si>
    <t>元</t>
    <phoneticPr fontId="3" type="noConversion"/>
  </si>
  <si>
    <t xml:space="preserve">Grand Total </t>
  </si>
  <si>
    <t>客户名称:</t>
  </si>
  <si>
    <t>优  叻  结  算  单</t>
    <phoneticPr fontId="3" type="noConversion"/>
  </si>
  <si>
    <t>上海麦田公共关系咨询有限公司</t>
    <phoneticPr fontId="3" type="noConversion"/>
  </si>
  <si>
    <t>项目名称:</t>
    <phoneticPr fontId="3" type="noConversion"/>
  </si>
  <si>
    <t>肺癌筛查车项目</t>
    <phoneticPr fontId="3" type="noConversion"/>
  </si>
  <si>
    <t>Prepared by:</t>
  </si>
  <si>
    <t>Approved by:</t>
  </si>
  <si>
    <t>筛查日期</t>
  </si>
  <si>
    <t>场次</t>
  </si>
  <si>
    <t>筛查地点</t>
  </si>
  <si>
    <t xml:space="preserve">项目    </t>
  </si>
  <si>
    <t>城市</t>
  </si>
  <si>
    <t>时间</t>
  </si>
  <si>
    <t>数量</t>
  </si>
  <si>
    <t>小计</t>
  </si>
  <si>
    <t>合计</t>
  </si>
  <si>
    <t>元/天</t>
  </si>
  <si>
    <t>Sub-total</t>
  </si>
  <si>
    <t>10%服务费</t>
  </si>
  <si>
    <t>3%税金</t>
  </si>
  <si>
    <t>元/场地</t>
    <phoneticPr fontId="3" type="noConversion"/>
  </si>
  <si>
    <t>地址</t>
  </si>
  <si>
    <t>筛查时间</t>
  </si>
  <si>
    <t>是否有启动仪式</t>
  </si>
  <si>
    <t>仪式物料</t>
  </si>
  <si>
    <t>完成进度</t>
  </si>
  <si>
    <t>08:00-17:00</t>
  </si>
  <si>
    <t>已完成</t>
  </si>
  <si>
    <t>2020肺癌筛查防治公益行动-筛查车项目执行场次表</t>
  </si>
  <si>
    <t>/</t>
  </si>
  <si>
    <t>小计</t>
    <phoneticPr fontId="2" type="noConversion"/>
  </si>
  <si>
    <t>合计</t>
    <rPh sb="0" eb="2">
      <t>pu'tong'chan</t>
    </rPh>
    <phoneticPr fontId="3" type="noConversion"/>
  </si>
  <si>
    <t>元/次</t>
  </si>
  <si>
    <t>爱康人员住宿费</t>
  </si>
  <si>
    <t>分类</t>
    <phoneticPr fontId="2" type="noConversion"/>
  </si>
  <si>
    <t>执行场次数量</t>
    <phoneticPr fontId="2" type="noConversion"/>
  </si>
  <si>
    <t>否</t>
    <phoneticPr fontId="2" type="noConversion"/>
  </si>
  <si>
    <t>爱康人员餐费</t>
  </si>
  <si>
    <t>具体场次明细见《场次表》</t>
    <phoneticPr fontId="3" type="noConversion"/>
  </si>
  <si>
    <t>追加费用</t>
    <phoneticPr fontId="3" type="noConversion"/>
  </si>
  <si>
    <t>省际运输费</t>
  </si>
  <si>
    <t>普通场（2天）</t>
    <rPh sb="0" eb="6">
      <t>pu'tong'chan</t>
    </rPh>
    <phoneticPr fontId="3" type="noConversion"/>
  </si>
  <si>
    <t>普通场（2天）</t>
    <phoneticPr fontId="2" type="noConversion"/>
  </si>
  <si>
    <t>同一场地，连续活动2天费用</t>
    <phoneticPr fontId="3" type="noConversion"/>
  </si>
  <si>
    <t>追 加 费 用 明 细 表</t>
    <phoneticPr fontId="3" type="noConversion"/>
  </si>
  <si>
    <t>日期</t>
    <phoneticPr fontId="3" type="noConversion"/>
  </si>
  <si>
    <t>场地</t>
    <phoneticPr fontId="3" type="noConversion"/>
  </si>
  <si>
    <t>2020年7月7日-8日</t>
    <phoneticPr fontId="2" type="noConversion"/>
  </si>
  <si>
    <t>柴桑区人民医院</t>
    <phoneticPr fontId="2" type="noConversion"/>
  </si>
  <si>
    <t>KT板</t>
  </si>
  <si>
    <t>KT板，60*90，移动筛查流程分步4，CT检查须知1，车外警告立牌1，共6个（中华社会救助协会画面）</t>
    <phoneticPr fontId="2" type="noConversion"/>
  </si>
  <si>
    <t>元/个</t>
    <phoneticPr fontId="2" type="noConversion"/>
  </si>
  <si>
    <t>转诊立牌</t>
    <phoneticPr fontId="2" type="noConversion"/>
  </si>
  <si>
    <t>中华社会救助协会画面</t>
    <phoneticPr fontId="2" type="noConversion"/>
  </si>
  <si>
    <t>转诊贴</t>
    <phoneticPr fontId="2" type="noConversion"/>
  </si>
  <si>
    <t>元/个</t>
    <phoneticPr fontId="2" type="noConversion"/>
  </si>
  <si>
    <t>车身贴</t>
    <phoneticPr fontId="2" type="noConversion"/>
  </si>
  <si>
    <t>96*56，筛查流程2，医生读片报告建议1，共3个
（中华社会救助协会画面）</t>
    <phoneticPr fontId="2" type="noConversion"/>
  </si>
  <si>
    <t>门型展架画面</t>
  </si>
  <si>
    <t>患教1，筛查完整流程1,项目介绍1，店内AI1，防疫流程1，共5个（中华社会救助协会画面）</t>
    <phoneticPr fontId="2" type="noConversion"/>
  </si>
  <si>
    <t>扎带</t>
    <phoneticPr fontId="2" type="noConversion"/>
  </si>
  <si>
    <t>7.6*500mm扎带，用以固定现场帐篷等物料</t>
    <phoneticPr fontId="2" type="noConversion"/>
  </si>
  <si>
    <t>元/包</t>
  </si>
  <si>
    <t>U盘</t>
    <phoneticPr fontId="2" type="noConversion"/>
  </si>
  <si>
    <t>电视机U盘损坏无法读取，补损1个</t>
    <phoneticPr fontId="2" type="noConversion"/>
  </si>
  <si>
    <t>元/个</t>
    <phoneticPr fontId="2" type="noConversion"/>
  </si>
  <si>
    <t>撤场&amp;搭建人工费</t>
    <phoneticPr fontId="2" type="noConversion"/>
  </si>
  <si>
    <t>7日晚暴雨，安排撤场搬运物料，8日早搬运搭建</t>
    <phoneticPr fontId="2" type="noConversion"/>
  </si>
  <si>
    <t>元/人</t>
    <phoneticPr fontId="2" type="noConversion"/>
  </si>
  <si>
    <t>爱康2名司机（6日、7日晚住宿）</t>
  </si>
  <si>
    <t>爱康2名司机（6日、7日餐补）</t>
    <phoneticPr fontId="2" type="noConversion"/>
  </si>
  <si>
    <t>2020年7月9日-10日</t>
    <phoneticPr fontId="2" type="noConversion"/>
  </si>
  <si>
    <t>凰岗县中心卫生院</t>
    <phoneticPr fontId="2" type="noConversion"/>
  </si>
  <si>
    <t>住宿费</t>
    <phoneticPr fontId="2" type="noConversion"/>
  </si>
  <si>
    <t>市区工作人员至地级县活动（8、9日晚住宿）</t>
    <phoneticPr fontId="2" type="noConversion"/>
  </si>
  <si>
    <t>爱康2名司机（8日、9日晚住宿）</t>
  </si>
  <si>
    <t>爱康2名司机（8日、9日餐补）</t>
    <phoneticPr fontId="2" type="noConversion"/>
  </si>
  <si>
    <t>2020年7月11日-12日</t>
    <phoneticPr fontId="2" type="noConversion"/>
  </si>
  <si>
    <t>资溪县人民医院</t>
    <phoneticPr fontId="2" type="noConversion"/>
  </si>
  <si>
    <t>市区工作人员至地级县活动（10、11日晚住宿）</t>
    <phoneticPr fontId="2" type="noConversion"/>
  </si>
  <si>
    <t>交通费</t>
    <phoneticPr fontId="2" type="noConversion"/>
  </si>
  <si>
    <t>市区工作人员至地级县活动，资溪县-抚州市</t>
    <phoneticPr fontId="2" type="noConversion"/>
  </si>
  <si>
    <t>江西抚州运往广东广州，含过路费油费等费用</t>
    <phoneticPr fontId="2" type="noConversion"/>
  </si>
  <si>
    <t>高铁费</t>
  </si>
  <si>
    <t>抚州-南昌-广州</t>
    <phoneticPr fontId="2" type="noConversion"/>
  </si>
  <si>
    <t>元/次</t>
    <phoneticPr fontId="2" type="noConversion"/>
  </si>
  <si>
    <t>快递费</t>
    <phoneticPr fontId="2" type="noConversion"/>
  </si>
  <si>
    <t>患者知情同意书（7.7-7.12）回寄至上海存档</t>
    <phoneticPr fontId="2" type="noConversion"/>
  </si>
  <si>
    <t>剪彩道具</t>
    <phoneticPr fontId="2" type="noConversion"/>
  </si>
  <si>
    <t>8人剪彩：9个花球＋9个紫色拉花＋3把剪刀＋3个柱子</t>
    <phoneticPr fontId="2" type="noConversion"/>
  </si>
  <si>
    <t>元/套</t>
    <phoneticPr fontId="2" type="noConversion"/>
  </si>
  <si>
    <t>爱康2名司机（10日、11日、12日晚住宿）</t>
  </si>
  <si>
    <t>爱康2名司机（10日、11日、12日餐补）</t>
  </si>
  <si>
    <t>九江</t>
  </si>
  <si>
    <t>柴桑区人民医院</t>
  </si>
  <si>
    <t>南昌</t>
  </si>
  <si>
    <t>江西省肿瘤医院</t>
  </si>
  <si>
    <t>上饶</t>
  </si>
  <si>
    <t>凰岗县中心卫生院</t>
  </si>
  <si>
    <t>抚州</t>
  </si>
  <si>
    <t>资溪县人民医院</t>
  </si>
  <si>
    <t>九江市柴桑区江州大道26号</t>
  </si>
  <si>
    <t>南昌市青山湖区北京东路519号</t>
  </si>
  <si>
    <t>江西上饶鄱阳县凰岗镇</t>
  </si>
  <si>
    <t>抚州市资溪县解放南路29号</t>
  </si>
  <si>
    <t>是</t>
    <phoneticPr fontId="2" type="noConversion"/>
  </si>
  <si>
    <t>否</t>
    <phoneticPr fontId="2" type="noConversion"/>
  </si>
  <si>
    <t>/</t>
    <phoneticPr fontId="2" type="noConversion"/>
  </si>
  <si>
    <t>7月7日-8日</t>
    <phoneticPr fontId="2" type="noConversion"/>
  </si>
  <si>
    <t>8日下午</t>
    <phoneticPr fontId="2" type="noConversion"/>
  </si>
  <si>
    <t>/</t>
    <phoneticPr fontId="2" type="noConversion"/>
  </si>
  <si>
    <t>不做筛查
院内启动仪式</t>
    <phoneticPr fontId="2" type="noConversion"/>
  </si>
  <si>
    <t>7月9日-10日</t>
    <phoneticPr fontId="2" type="noConversion"/>
  </si>
  <si>
    <t>7月11日-12日</t>
    <phoneticPr fontId="2" type="noConversion"/>
  </si>
  <si>
    <t>7月7日-7月12日，执行场次汇总</t>
    <phoneticPr fontId="2" type="noConversion"/>
  </si>
  <si>
    <t>执行时间：2020年7月7日-2020年7月12日</t>
    <phoneticPr fontId="3" type="noConversion"/>
  </si>
  <si>
    <t>7月7日-7月12日，具体明细见《追加费用》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</si>
</sst>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&quot;家店&quot;"/>
    <numFmt numFmtId="177" formatCode="0_);[Red]\(0\)"/>
    <numFmt numFmtId="178" formatCode="0.00_);[Red]\(0.00\)"/>
    <numFmt numFmtId="179" formatCode="0.00_ "/>
    <numFmt numFmtId="180" formatCode="\¥#,##0_);[Red]\(\¥#,##0\)"/>
    <numFmt numFmtId="181" formatCode="&quot;¥&quot;#,##0_);[Red]\(&quot;¥&quot;#,##0\)"/>
    <numFmt numFmtId="182" formatCode="[$-F800]dddd\,\ mmmm\ dd\,\ yyyy"/>
    <numFmt numFmtId="183" formatCode="0_ "/>
    <numFmt numFmtId="184" formatCode="0.0_);[Red]\(0.0\)"/>
  </numFmts>
  <fonts count="13" x14ac:knownFonts="1">
    <font>
      <sz val="11"/>
      <color theme="1"/>
      <name val="宋体"/>
      <family val="2"/>
      <scheme val="minor"/>
    </font>
    <font>
      <b/>
      <sz val="2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2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82">
    <xf numFmtId="0" fontId="0" fillId="0" borderId="0" xfId="0"/>
    <xf numFmtId="0" fontId="4" fillId="2" borderId="0" xfId="0" applyFont="1" applyFill="1" applyAlignment="1">
      <alignment vertical="center"/>
    </xf>
    <xf numFmtId="177" fontId="4" fillId="2" borderId="0" xfId="1" applyNumberFormat="1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177" fontId="9" fillId="4" borderId="2" xfId="1" applyNumberFormat="1" applyFont="1" applyFill="1" applyBorder="1" applyAlignment="1">
      <alignment horizontal="center" vertical="center"/>
    </xf>
    <xf numFmtId="178" fontId="9" fillId="4" borderId="2" xfId="1" applyNumberFormat="1" applyFont="1" applyFill="1" applyBorder="1" applyAlignment="1">
      <alignment horizontal="center" vertical="center"/>
    </xf>
    <xf numFmtId="178" fontId="9" fillId="4" borderId="2" xfId="1" applyNumberFormat="1" applyFont="1" applyFill="1" applyBorder="1" applyAlignment="1">
      <alignment horizontal="center" vertical="center" wrapText="1"/>
    </xf>
    <xf numFmtId="179" fontId="9" fillId="4" borderId="2" xfId="1" applyNumberFormat="1" applyFont="1" applyFill="1" applyBorder="1" applyAlignment="1">
      <alignment horizontal="center" vertical="center"/>
    </xf>
    <xf numFmtId="179" fontId="9" fillId="4" borderId="6" xfId="1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177" fontId="4" fillId="2" borderId="11" xfId="1" applyNumberFormat="1" applyFont="1" applyFill="1" applyBorder="1" applyAlignment="1">
      <alignment vertical="center"/>
    </xf>
    <xf numFmtId="180" fontId="10" fillId="0" borderId="23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177" fontId="4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177" fontId="4" fillId="2" borderId="0" xfId="1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181" fontId="4" fillId="2" borderId="3" xfId="0" applyNumberFormat="1" applyFont="1" applyFill="1" applyBorder="1" applyAlignment="1">
      <alignment vertical="center"/>
    </xf>
    <xf numFmtId="0" fontId="7" fillId="2" borderId="24" xfId="1" applyFont="1" applyFill="1" applyBorder="1" applyAlignment="1">
      <alignment horizontal="left" vertical="center"/>
    </xf>
    <xf numFmtId="181" fontId="7" fillId="2" borderId="26" xfId="1" applyNumberFormat="1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center"/>
    </xf>
    <xf numFmtId="181" fontId="4" fillId="2" borderId="26" xfId="1" applyNumberFormat="1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left" vertical="center"/>
    </xf>
    <xf numFmtId="0" fontId="4" fillId="2" borderId="16" xfId="1" applyFont="1" applyFill="1" applyBorder="1" applyAlignment="1">
      <alignment vertical="center"/>
    </xf>
    <xf numFmtId="181" fontId="4" fillId="2" borderId="15" xfId="1" applyNumberFormat="1" applyFont="1" applyFill="1" applyBorder="1" applyAlignment="1">
      <alignment horizontal="left" vertical="center"/>
    </xf>
    <xf numFmtId="0" fontId="4" fillId="2" borderId="30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181" fontId="4" fillId="2" borderId="31" xfId="0" applyNumberFormat="1" applyFont="1" applyFill="1" applyBorder="1" applyAlignment="1">
      <alignment vertical="center"/>
    </xf>
    <xf numFmtId="181" fontId="7" fillId="2" borderId="25" xfId="1" applyNumberFormat="1" applyFont="1" applyFill="1" applyBorder="1" applyAlignment="1">
      <alignment horizontal="left" vertical="center"/>
    </xf>
    <xf numFmtId="181" fontId="4" fillId="2" borderId="25" xfId="1" applyNumberFormat="1" applyFont="1" applyFill="1" applyBorder="1" applyAlignment="1">
      <alignment horizontal="left" vertical="center"/>
    </xf>
    <xf numFmtId="181" fontId="4" fillId="2" borderId="17" xfId="1" applyNumberFormat="1" applyFont="1" applyFill="1" applyBorder="1" applyAlignment="1">
      <alignment horizontal="left" vertical="center"/>
    </xf>
    <xf numFmtId="0" fontId="4" fillId="5" borderId="0" xfId="1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0" fontId="7" fillId="5" borderId="0" xfId="1" applyFont="1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7" fillId="5" borderId="0" xfId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82" fontId="9" fillId="4" borderId="5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77" fontId="4" fillId="3" borderId="14" xfId="1" applyNumberFormat="1" applyFont="1" applyFill="1" applyBorder="1" applyAlignment="1">
      <alignment horizontal="right" vertical="center"/>
    </xf>
    <xf numFmtId="0" fontId="4" fillId="3" borderId="8" xfId="1" applyFont="1" applyFill="1" applyBorder="1" applyAlignment="1">
      <alignment horizontal="center" vertical="center"/>
    </xf>
    <xf numFmtId="177" fontId="4" fillId="3" borderId="8" xfId="1" applyNumberFormat="1" applyFont="1" applyFill="1" applyBorder="1" applyAlignment="1">
      <alignment horizontal="right" vertical="center"/>
    </xf>
    <xf numFmtId="0" fontId="4" fillId="3" borderId="14" xfId="1" applyFont="1" applyFill="1" applyBorder="1" applyAlignment="1">
      <alignment horizontal="left" vertical="center"/>
    </xf>
    <xf numFmtId="177" fontId="4" fillId="3" borderId="14" xfId="1" applyNumberFormat="1" applyFont="1" applyFill="1" applyBorder="1" applyAlignment="1">
      <alignment vertical="center"/>
    </xf>
    <xf numFmtId="177" fontId="4" fillId="3" borderId="38" xfId="1" applyNumberFormat="1" applyFont="1" applyFill="1" applyBorder="1" applyAlignment="1">
      <alignment horizontal="right" vertical="center"/>
    </xf>
    <xf numFmtId="0" fontId="4" fillId="2" borderId="34" xfId="1" applyFont="1" applyFill="1" applyBorder="1" applyAlignment="1">
      <alignment horizontal="left" vertical="center"/>
    </xf>
    <xf numFmtId="177" fontId="7" fillId="2" borderId="13" xfId="1" applyNumberFormat="1" applyFont="1" applyFill="1" applyBorder="1" applyAlignment="1">
      <alignment horizontal="center" vertical="center"/>
    </xf>
    <xf numFmtId="177" fontId="7" fillId="2" borderId="19" xfId="1" applyNumberFormat="1" applyFont="1" applyFill="1" applyBorder="1" applyAlignment="1">
      <alignment horizontal="center" vertical="center"/>
    </xf>
    <xf numFmtId="180" fontId="7" fillId="0" borderId="43" xfId="1" applyNumberFormat="1" applyFont="1" applyFill="1" applyBorder="1" applyAlignment="1">
      <alignment horizontal="center" vertical="center"/>
    </xf>
    <xf numFmtId="182" fontId="7" fillId="2" borderId="0" xfId="0" applyNumberFormat="1" applyFont="1" applyFill="1" applyAlignment="1">
      <alignment horizontal="center" vertical="center"/>
    </xf>
    <xf numFmtId="182" fontId="4" fillId="2" borderId="0" xfId="0" applyNumberFormat="1" applyFont="1" applyFill="1" applyAlignment="1">
      <alignment vertical="center"/>
    </xf>
    <xf numFmtId="0" fontId="8" fillId="3" borderId="4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34" xfId="1" applyFont="1" applyFill="1" applyBorder="1" applyAlignment="1">
      <alignment horizontal="center" vertical="center"/>
    </xf>
    <xf numFmtId="177" fontId="4" fillId="2" borderId="48" xfId="1" applyNumberFormat="1" applyFont="1" applyFill="1" applyBorder="1" applyAlignment="1">
      <alignment vertical="center"/>
    </xf>
    <xf numFmtId="0" fontId="4" fillId="3" borderId="38" xfId="1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11" fillId="3" borderId="37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1" fillId="3" borderId="5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left" vertical="center"/>
    </xf>
    <xf numFmtId="0" fontId="8" fillId="3" borderId="56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left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left" vertical="center"/>
    </xf>
    <xf numFmtId="0" fontId="11" fillId="3" borderId="36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11" fillId="3" borderId="47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left" vertical="center"/>
    </xf>
    <xf numFmtId="0" fontId="11" fillId="3" borderId="48" xfId="0" applyFont="1" applyFill="1" applyBorder="1" applyAlignment="1">
      <alignment horizontal="center" vertical="center"/>
    </xf>
    <xf numFmtId="58" fontId="11" fillId="3" borderId="14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Alignment="1">
      <alignment vertical="center"/>
    </xf>
    <xf numFmtId="177" fontId="4" fillId="2" borderId="8" xfId="1" applyNumberFormat="1" applyFont="1" applyFill="1" applyBorder="1" applyAlignment="1">
      <alignment horizontal="center" vertical="center"/>
    </xf>
    <xf numFmtId="177" fontId="4" fillId="2" borderId="34" xfId="1" applyNumberFormat="1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177" fontId="8" fillId="0" borderId="22" xfId="1" applyNumberFormat="1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11" fillId="3" borderId="54" xfId="0" applyFont="1" applyFill="1" applyBorder="1" applyAlignment="1">
      <alignment horizontal="center" vertical="center"/>
    </xf>
    <xf numFmtId="58" fontId="11" fillId="3" borderId="34" xfId="0" applyNumberFormat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177" fontId="4" fillId="3" borderId="12" xfId="1" applyNumberFormat="1" applyFont="1" applyFill="1" applyBorder="1" applyAlignment="1">
      <alignment horizontal="right" vertical="center"/>
    </xf>
    <xf numFmtId="177" fontId="4" fillId="3" borderId="34" xfId="1" applyNumberFormat="1" applyFont="1" applyFill="1" applyBorder="1" applyAlignment="1">
      <alignment horizontal="right" vertical="center"/>
    </xf>
    <xf numFmtId="0" fontId="4" fillId="3" borderId="34" xfId="1" applyFont="1" applyFill="1" applyBorder="1" applyAlignment="1">
      <alignment horizontal="left" vertical="center"/>
    </xf>
    <xf numFmtId="0" fontId="4" fillId="3" borderId="34" xfId="1" applyFont="1" applyFill="1" applyBorder="1" applyAlignment="1">
      <alignment horizontal="center" vertical="center"/>
    </xf>
    <xf numFmtId="0" fontId="4" fillId="3" borderId="57" xfId="1" applyFont="1" applyFill="1" applyBorder="1" applyAlignment="1">
      <alignment horizontal="left" vertical="center"/>
    </xf>
    <xf numFmtId="0" fontId="11" fillId="3" borderId="14" xfId="0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left" vertical="center"/>
    </xf>
    <xf numFmtId="177" fontId="4" fillId="3" borderId="8" xfId="1" applyNumberFormat="1" applyFont="1" applyFill="1" applyBorder="1" applyAlignment="1">
      <alignment vertical="center"/>
    </xf>
    <xf numFmtId="177" fontId="4" fillId="3" borderId="34" xfId="1" applyNumberFormat="1" applyFont="1" applyFill="1" applyBorder="1" applyAlignment="1">
      <alignment vertical="center"/>
    </xf>
    <xf numFmtId="0" fontId="4" fillId="3" borderId="18" xfId="1" applyFont="1" applyFill="1" applyBorder="1" applyAlignment="1">
      <alignment horizontal="center" vertical="center"/>
    </xf>
    <xf numFmtId="0" fontId="4" fillId="3" borderId="38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177" fontId="4" fillId="3" borderId="18" xfId="1" applyNumberFormat="1" applyFont="1" applyFill="1" applyBorder="1" applyAlignment="1">
      <alignment horizontal="right" vertical="center"/>
    </xf>
    <xf numFmtId="183" fontId="4" fillId="3" borderId="14" xfId="1" applyNumberFormat="1" applyFont="1" applyFill="1" applyBorder="1" applyAlignment="1">
      <alignment vertical="center"/>
    </xf>
    <xf numFmtId="184" fontId="4" fillId="3" borderId="14" xfId="1" applyNumberFormat="1" applyFont="1" applyFill="1" applyBorder="1" applyAlignment="1">
      <alignment vertical="center"/>
    </xf>
    <xf numFmtId="183" fontId="4" fillId="3" borderId="38" xfId="1" applyNumberFormat="1" applyFont="1" applyFill="1" applyBorder="1" applyAlignment="1">
      <alignment vertical="center"/>
    </xf>
    <xf numFmtId="183" fontId="4" fillId="3" borderId="34" xfId="1" applyNumberFormat="1" applyFont="1" applyFill="1" applyBorder="1" applyAlignment="1">
      <alignment vertical="center"/>
    </xf>
    <xf numFmtId="179" fontId="4" fillId="3" borderId="9" xfId="1" applyNumberFormat="1" applyFont="1" applyFill="1" applyBorder="1" applyAlignment="1">
      <alignment horizontal="left" vertical="center"/>
    </xf>
    <xf numFmtId="179" fontId="4" fillId="3" borderId="66" xfId="1" applyNumberFormat="1" applyFont="1" applyFill="1" applyBorder="1" applyAlignment="1">
      <alignment horizontal="left" vertical="center"/>
    </xf>
    <xf numFmtId="183" fontId="4" fillId="3" borderId="8" xfId="1" applyNumberFormat="1" applyFont="1" applyFill="1" applyBorder="1" applyAlignment="1">
      <alignment vertical="center"/>
    </xf>
    <xf numFmtId="183" fontId="4" fillId="3" borderId="14" xfId="1" applyNumberFormat="1" applyFont="1" applyFill="1" applyBorder="1" applyAlignment="1">
      <alignment horizontal="center" vertical="center"/>
    </xf>
    <xf numFmtId="183" fontId="4" fillId="3" borderId="14" xfId="1" applyNumberFormat="1" applyFont="1" applyFill="1" applyBorder="1" applyAlignment="1">
      <alignment horizontal="right" vertical="center"/>
    </xf>
    <xf numFmtId="0" fontId="4" fillId="3" borderId="14" xfId="2" applyFont="1" applyFill="1" applyBorder="1" applyAlignment="1">
      <alignment horizontal="left" vertical="center"/>
    </xf>
    <xf numFmtId="0" fontId="4" fillId="3" borderId="55" xfId="0" applyFont="1" applyFill="1" applyBorder="1" applyAlignment="1">
      <alignment horizontal="center" vertical="center"/>
    </xf>
    <xf numFmtId="183" fontId="4" fillId="3" borderId="57" xfId="1" applyNumberFormat="1" applyFont="1" applyFill="1" applyBorder="1" applyAlignment="1">
      <alignment vertical="center"/>
    </xf>
    <xf numFmtId="183" fontId="4" fillId="3" borderId="57" xfId="1" applyNumberFormat="1" applyFont="1" applyFill="1" applyBorder="1" applyAlignment="1">
      <alignment horizontal="center" vertical="center"/>
    </xf>
    <xf numFmtId="183" fontId="4" fillId="3" borderId="57" xfId="1" applyNumberFormat="1" applyFont="1" applyFill="1" applyBorder="1" applyAlignment="1">
      <alignment horizontal="right" vertical="center"/>
    </xf>
    <xf numFmtId="179" fontId="4" fillId="2" borderId="58" xfId="1" applyNumberFormat="1" applyFont="1" applyFill="1" applyBorder="1" applyAlignment="1">
      <alignment horizontal="left" vertical="center"/>
    </xf>
    <xf numFmtId="179" fontId="4" fillId="2" borderId="59" xfId="1" applyNumberFormat="1" applyFont="1" applyFill="1" applyBorder="1" applyAlignment="1">
      <alignment horizontal="left" vertical="center"/>
    </xf>
    <xf numFmtId="0" fontId="8" fillId="0" borderId="20" xfId="1" applyFont="1" applyFill="1" applyBorder="1" applyAlignment="1">
      <alignment horizontal="right" vertical="center"/>
    </xf>
    <xf numFmtId="0" fontId="8" fillId="0" borderId="21" xfId="1" applyFont="1" applyFill="1" applyBorder="1" applyAlignment="1">
      <alignment horizontal="right" vertical="center"/>
    </xf>
    <xf numFmtId="0" fontId="8" fillId="0" borderId="22" xfId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176" fontId="8" fillId="3" borderId="0" xfId="1" applyNumberFormat="1" applyFont="1" applyFill="1" applyBorder="1" applyAlignment="1">
      <alignment horizontal="left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179" fontId="4" fillId="2" borderId="9" xfId="1" applyNumberFormat="1" applyFont="1" applyFill="1" applyBorder="1" applyAlignment="1">
      <alignment horizontal="left" vertical="center"/>
    </xf>
    <xf numFmtId="179" fontId="4" fillId="2" borderId="10" xfId="1" applyNumberFormat="1" applyFont="1" applyFill="1" applyBorder="1" applyAlignment="1">
      <alignment horizontal="left" vertical="center"/>
    </xf>
    <xf numFmtId="0" fontId="8" fillId="3" borderId="55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177" fontId="4" fillId="3" borderId="13" xfId="1" applyNumberFormat="1" applyFont="1" applyFill="1" applyBorder="1" applyAlignment="1">
      <alignment horizontal="center" vertical="center"/>
    </xf>
    <xf numFmtId="179" fontId="4" fillId="3" borderId="14" xfId="1" applyNumberFormat="1" applyFont="1" applyFill="1" applyBorder="1" applyAlignment="1">
      <alignment horizontal="left" vertical="center" wrapText="1"/>
    </xf>
    <xf numFmtId="179" fontId="4" fillId="2" borderId="14" xfId="1" applyNumberFormat="1" applyFont="1" applyFill="1" applyBorder="1" applyAlignment="1">
      <alignment horizontal="left" vertical="center" wrapText="1"/>
    </xf>
    <xf numFmtId="0" fontId="7" fillId="6" borderId="60" xfId="1" applyFont="1" applyFill="1" applyBorder="1" applyAlignment="1">
      <alignment horizontal="center" vertical="center"/>
    </xf>
    <xf numFmtId="0" fontId="7" fillId="6" borderId="61" xfId="1" applyFont="1" applyFill="1" applyBorder="1" applyAlignment="1">
      <alignment horizontal="center" vertical="center"/>
    </xf>
    <xf numFmtId="0" fontId="7" fillId="6" borderId="62" xfId="1" applyFont="1" applyFill="1" applyBorder="1" applyAlignment="1">
      <alignment horizontal="center" vertical="center"/>
    </xf>
    <xf numFmtId="179" fontId="4" fillId="2" borderId="8" xfId="1" applyNumberFormat="1" applyFont="1" applyFill="1" applyBorder="1" applyAlignment="1">
      <alignment horizontal="left" vertical="center" wrapText="1"/>
    </xf>
    <xf numFmtId="179" fontId="4" fillId="2" borderId="34" xfId="1" applyNumberFormat="1" applyFont="1" applyFill="1" applyBorder="1" applyAlignment="1">
      <alignment horizontal="left" vertical="center" wrapText="1"/>
    </xf>
    <xf numFmtId="179" fontId="4" fillId="3" borderId="33" xfId="1" applyNumberFormat="1" applyFont="1" applyFill="1" applyBorder="1" applyAlignment="1">
      <alignment horizontal="left" vertical="center" wrapText="1"/>
    </xf>
    <xf numFmtId="179" fontId="4" fillId="3" borderId="65" xfId="1" applyNumberFormat="1" applyFont="1" applyFill="1" applyBorder="1" applyAlignment="1">
      <alignment horizontal="left" vertical="center" wrapText="1"/>
    </xf>
    <xf numFmtId="179" fontId="4" fillId="3" borderId="9" xfId="1" applyNumberFormat="1" applyFont="1" applyFill="1" applyBorder="1" applyAlignment="1">
      <alignment horizontal="left" vertical="center" wrapText="1"/>
    </xf>
    <xf numFmtId="179" fontId="4" fillId="3" borderId="66" xfId="1" applyNumberFormat="1" applyFont="1" applyFill="1" applyBorder="1" applyAlignment="1">
      <alignment horizontal="left" vertical="center" wrapText="1"/>
    </xf>
    <xf numFmtId="179" fontId="4" fillId="3" borderId="63" xfId="1" applyNumberFormat="1" applyFont="1" applyFill="1" applyBorder="1" applyAlignment="1">
      <alignment horizontal="left" vertical="center" wrapText="1"/>
    </xf>
    <xf numFmtId="179" fontId="4" fillId="3" borderId="64" xfId="1" applyNumberFormat="1" applyFont="1" applyFill="1" applyBorder="1" applyAlignment="1">
      <alignment horizontal="left" vertical="center" wrapText="1"/>
    </xf>
    <xf numFmtId="182" fontId="4" fillId="3" borderId="18" xfId="1" applyNumberFormat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 wrapText="1"/>
    </xf>
    <xf numFmtId="182" fontId="4" fillId="3" borderId="36" xfId="1" applyNumberFormat="1" applyFont="1" applyFill="1" applyBorder="1" applyAlignment="1">
      <alignment horizontal="center" vertical="center"/>
    </xf>
    <xf numFmtId="0" fontId="4" fillId="3" borderId="36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177" fontId="4" fillId="3" borderId="37" xfId="1" applyNumberFormat="1" applyFont="1" applyFill="1" applyBorder="1" applyAlignment="1">
      <alignment horizontal="center" vertical="center"/>
    </xf>
    <xf numFmtId="182" fontId="4" fillId="3" borderId="56" xfId="1" applyNumberFormat="1" applyFont="1" applyFill="1" applyBorder="1" applyAlignment="1">
      <alignment horizontal="center" vertical="center"/>
    </xf>
    <xf numFmtId="0" fontId="4" fillId="3" borderId="56" xfId="1" applyFont="1" applyFill="1" applyBorder="1" applyAlignment="1">
      <alignment horizontal="center" vertical="center"/>
    </xf>
    <xf numFmtId="177" fontId="4" fillId="3" borderId="19" xfId="1" applyNumberFormat="1" applyFont="1" applyFill="1" applyBorder="1" applyAlignment="1">
      <alignment horizontal="center" vertical="center"/>
    </xf>
    <xf numFmtId="179" fontId="4" fillId="3" borderId="8" xfId="1" applyNumberFormat="1" applyFont="1" applyFill="1" applyBorder="1" applyAlignment="1">
      <alignment horizontal="left" vertical="center" wrapText="1"/>
    </xf>
    <xf numFmtId="179" fontId="4" fillId="2" borderId="33" xfId="1" applyNumberFormat="1" applyFont="1" applyFill="1" applyBorder="1" applyAlignment="1">
      <alignment horizontal="left" vertical="center" wrapText="1"/>
    </xf>
    <xf numFmtId="179" fontId="4" fillId="2" borderId="65" xfId="1" applyNumberFormat="1" applyFont="1" applyFill="1" applyBorder="1" applyAlignment="1">
      <alignment horizontal="left" vertical="center" wrapText="1"/>
    </xf>
    <xf numFmtId="179" fontId="4" fillId="2" borderId="57" xfId="1" applyNumberFormat="1" applyFont="1" applyFill="1" applyBorder="1" applyAlignment="1">
      <alignment horizontal="left" vertical="center" wrapText="1"/>
    </xf>
    <xf numFmtId="0" fontId="7" fillId="2" borderId="24" xfId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right" vertical="center"/>
    </xf>
    <xf numFmtId="0" fontId="7" fillId="2" borderId="25" xfId="1" applyFont="1" applyFill="1" applyBorder="1" applyAlignment="1">
      <alignment horizontal="right" vertical="center"/>
    </xf>
    <xf numFmtId="0" fontId="7" fillId="2" borderId="28" xfId="1" applyFont="1" applyFill="1" applyBorder="1" applyAlignment="1">
      <alignment horizontal="right" vertical="center"/>
    </xf>
    <xf numFmtId="0" fontId="7" fillId="2" borderId="16" xfId="1" applyFont="1" applyFill="1" applyBorder="1" applyAlignment="1">
      <alignment horizontal="right" vertical="center"/>
    </xf>
    <xf numFmtId="0" fontId="7" fillId="2" borderId="17" xfId="1" applyFont="1" applyFill="1" applyBorder="1" applyAlignment="1">
      <alignment horizontal="right" vertical="center"/>
    </xf>
    <xf numFmtId="0" fontId="7" fillId="0" borderId="20" xfId="1" applyFont="1" applyFill="1" applyBorder="1" applyAlignment="1">
      <alignment horizontal="right" vertical="center"/>
    </xf>
    <xf numFmtId="0" fontId="7" fillId="0" borderId="21" xfId="1" applyFont="1" applyFill="1" applyBorder="1" applyAlignment="1">
      <alignment horizontal="right" vertical="center"/>
    </xf>
    <xf numFmtId="0" fontId="7" fillId="0" borderId="22" xfId="1" applyFont="1" applyFill="1" applyBorder="1" applyAlignment="1">
      <alignment horizontal="right" vertical="center"/>
    </xf>
  </cellXfs>
  <cellStyles count="3">
    <cellStyle name="常规" xfId="0" builtinId="0"/>
    <cellStyle name="常规_Sheet1" xfId="1"/>
    <cellStyle name="常规_Sheet1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5"/>
  <sheetViews>
    <sheetView tabSelected="1" zoomScale="90" zoomScaleNormal="90" workbookViewId="0">
      <selection activeCell="K10" sqref="K10"/>
    </sheetView>
  </sheetViews>
  <sheetFormatPr defaultColWidth="9" defaultRowHeight="16.5" x14ac:dyDescent="0.15"/>
  <cols>
    <col min="1" max="1" width="8.375" style="15" customWidth="1"/>
    <col min="2" max="2" width="16.125" style="19" customWidth="1"/>
    <col min="3" max="3" width="20" style="19" customWidth="1"/>
    <col min="4" max="4" width="15.375" style="19" customWidth="1"/>
    <col min="5" max="5" width="7.375" style="1" customWidth="1"/>
    <col min="6" max="6" width="8.625" style="1" customWidth="1"/>
    <col min="7" max="7" width="7.375" style="1" customWidth="1"/>
    <col min="8" max="8" width="9" style="1" bestFit="1" customWidth="1"/>
    <col min="9" max="9" width="53.5" style="1" bestFit="1" customWidth="1"/>
    <col min="10" max="16384" width="9" style="1"/>
  </cols>
  <sheetData>
    <row r="1" spans="1:11" ht="39.950000000000003" customHeight="1" x14ac:dyDescent="0.15">
      <c r="A1" s="133" t="s">
        <v>13</v>
      </c>
      <c r="B1" s="133"/>
      <c r="C1" s="133"/>
      <c r="D1" s="133"/>
      <c r="E1" s="133"/>
      <c r="F1" s="133"/>
      <c r="G1" s="133"/>
      <c r="H1" s="133"/>
      <c r="I1" s="133"/>
    </row>
    <row r="2" spans="1:11" ht="26.1" customHeight="1" x14ac:dyDescent="0.15">
      <c r="A2" s="43" t="s">
        <v>12</v>
      </c>
      <c r="B2" s="43" t="s">
        <v>14</v>
      </c>
      <c r="C2" s="43"/>
      <c r="D2" s="43"/>
      <c r="E2" s="44"/>
      <c r="F2" s="45"/>
      <c r="G2" s="43"/>
      <c r="H2" s="45"/>
      <c r="I2" s="44"/>
    </row>
    <row r="3" spans="1:11" ht="26.1" customHeight="1" x14ac:dyDescent="0.15">
      <c r="A3" s="16" t="s">
        <v>15</v>
      </c>
      <c r="B3" s="16" t="s">
        <v>16</v>
      </c>
      <c r="C3" s="16"/>
      <c r="D3" s="16"/>
      <c r="E3" s="20"/>
      <c r="F3" s="21"/>
      <c r="G3" s="16"/>
      <c r="H3" s="21"/>
    </row>
    <row r="4" spans="1:11" ht="26.1" customHeight="1" x14ac:dyDescent="0.15">
      <c r="A4" s="43" t="s">
        <v>127</v>
      </c>
      <c r="B4" s="46"/>
      <c r="C4" s="47"/>
      <c r="D4" s="47"/>
      <c r="E4" s="44"/>
      <c r="F4" s="48"/>
      <c r="G4" s="43"/>
      <c r="H4" s="44"/>
      <c r="I4" s="44"/>
    </row>
    <row r="5" spans="1:11" ht="26.1" customHeight="1" thickBot="1" x14ac:dyDescent="0.2">
      <c r="A5" s="134"/>
      <c r="B5" s="134"/>
      <c r="C5" s="134"/>
      <c r="D5" s="134"/>
      <c r="E5" s="134"/>
      <c r="F5" s="134"/>
      <c r="G5" s="2"/>
      <c r="H5" s="3"/>
    </row>
    <row r="6" spans="1:11" ht="33.75" customHeight="1" x14ac:dyDescent="0.15">
      <c r="A6" s="4" t="s">
        <v>0</v>
      </c>
      <c r="B6" s="5" t="s">
        <v>1</v>
      </c>
      <c r="C6" s="135" t="s">
        <v>2</v>
      </c>
      <c r="D6" s="136"/>
      <c r="E6" s="6" t="s">
        <v>3</v>
      </c>
      <c r="F6" s="7" t="s">
        <v>4</v>
      </c>
      <c r="G6" s="8" t="s">
        <v>5</v>
      </c>
      <c r="H6" s="9" t="s">
        <v>6</v>
      </c>
      <c r="I6" s="10" t="s">
        <v>7</v>
      </c>
    </row>
    <row r="7" spans="1:11" ht="26.1" customHeight="1" x14ac:dyDescent="0.15">
      <c r="A7" s="11">
        <v>1</v>
      </c>
      <c r="B7" s="66" t="s">
        <v>54</v>
      </c>
      <c r="C7" s="137" t="s">
        <v>55</v>
      </c>
      <c r="D7" s="138"/>
      <c r="E7" s="93">
        <v>20658.668799999999</v>
      </c>
      <c r="F7" s="12" t="s">
        <v>32</v>
      </c>
      <c r="G7" s="93">
        <v>3</v>
      </c>
      <c r="H7" s="93">
        <f t="shared" ref="H7" si="0">E7*G7</f>
        <v>61976.006399999998</v>
      </c>
      <c r="I7" s="13" t="s">
        <v>50</v>
      </c>
    </row>
    <row r="8" spans="1:11" ht="26.1" customHeight="1" thickBot="1" x14ac:dyDescent="0.2">
      <c r="A8" s="67">
        <v>2</v>
      </c>
      <c r="B8" s="58" t="s">
        <v>8</v>
      </c>
      <c r="C8" s="128" t="s">
        <v>9</v>
      </c>
      <c r="D8" s="129"/>
      <c r="E8" s="94">
        <f>追加费用!M28</f>
        <v>15191.8305</v>
      </c>
      <c r="F8" s="68" t="s">
        <v>10</v>
      </c>
      <c r="G8" s="94">
        <v>1</v>
      </c>
      <c r="H8" s="94">
        <f t="shared" ref="H8" si="1">E8*G8</f>
        <v>15191.8305</v>
      </c>
      <c r="I8" s="69" t="s">
        <v>128</v>
      </c>
    </row>
    <row r="9" spans="1:11" ht="26.1" customHeight="1" thickBot="1" x14ac:dyDescent="0.2">
      <c r="A9" s="130" t="s">
        <v>11</v>
      </c>
      <c r="B9" s="131"/>
      <c r="C9" s="131"/>
      <c r="D9" s="131"/>
      <c r="E9" s="131"/>
      <c r="F9" s="131"/>
      <c r="G9" s="132"/>
      <c r="H9" s="96">
        <f>SUM(H7:H8)</f>
        <v>77167.836899999995</v>
      </c>
      <c r="I9" s="14"/>
      <c r="K9" s="92"/>
    </row>
    <row r="10" spans="1:11" ht="26.1" customHeight="1" thickTop="1" x14ac:dyDescent="0.15">
      <c r="A10" s="22"/>
      <c r="B10" s="23"/>
      <c r="C10" s="23"/>
      <c r="D10" s="23"/>
      <c r="E10" s="25"/>
      <c r="F10" s="24"/>
      <c r="G10" s="39"/>
      <c r="H10" s="26"/>
      <c r="I10" s="36"/>
    </row>
    <row r="11" spans="1:11" ht="26.1" customHeight="1" x14ac:dyDescent="0.15">
      <c r="A11" s="27" t="s">
        <v>17</v>
      </c>
      <c r="B11" s="23"/>
      <c r="C11" s="23"/>
      <c r="D11" s="23"/>
      <c r="E11" s="25"/>
      <c r="F11" s="23"/>
      <c r="G11" s="40"/>
      <c r="H11" s="28" t="s">
        <v>18</v>
      </c>
      <c r="I11" s="37"/>
    </row>
    <row r="12" spans="1:11" ht="26.1" customHeight="1" x14ac:dyDescent="0.15">
      <c r="A12" s="29"/>
      <c r="B12" s="30"/>
      <c r="C12" s="30"/>
      <c r="D12" s="30"/>
      <c r="E12" s="25"/>
      <c r="F12" s="25"/>
      <c r="G12" s="41"/>
      <c r="H12" s="31"/>
      <c r="I12" s="37"/>
    </row>
    <row r="13" spans="1:11" ht="26.1" customHeight="1" thickBot="1" x14ac:dyDescent="0.2">
      <c r="A13" s="32"/>
      <c r="B13" s="33"/>
      <c r="C13" s="33"/>
      <c r="D13" s="33"/>
      <c r="E13" s="34"/>
      <c r="F13" s="34"/>
      <c r="G13" s="42"/>
      <c r="H13" s="35"/>
      <c r="I13" s="38"/>
    </row>
    <row r="14" spans="1:11" ht="26.1" customHeight="1" x14ac:dyDescent="0.15">
      <c r="B14" s="16"/>
      <c r="C14" s="16"/>
      <c r="D14" s="16"/>
      <c r="E14" s="17"/>
      <c r="F14" s="18"/>
      <c r="G14" s="18"/>
      <c r="H14" s="18"/>
      <c r="I14" s="18"/>
    </row>
    <row r="15" spans="1:11" ht="26.1" customHeight="1" x14ac:dyDescent="0.15">
      <c r="B15" s="16"/>
      <c r="C15" s="16"/>
      <c r="D15" s="16"/>
      <c r="E15" s="17"/>
      <c r="F15" s="18"/>
      <c r="G15" s="18"/>
      <c r="H15" s="17"/>
      <c r="I15" s="18"/>
    </row>
    <row r="16" spans="1:11" ht="26.1" customHeight="1" x14ac:dyDescent="0.15">
      <c r="B16" s="16"/>
      <c r="C16" s="16"/>
      <c r="D16" s="16"/>
      <c r="E16" s="17"/>
      <c r="F16" s="18"/>
      <c r="G16" s="18"/>
      <c r="H16" s="18"/>
      <c r="I16" s="18"/>
    </row>
    <row r="17" spans="1:9" ht="26.1" customHeight="1" x14ac:dyDescent="0.15">
      <c r="B17" s="16"/>
      <c r="C17" s="16"/>
      <c r="D17" s="16"/>
      <c r="E17" s="17"/>
      <c r="F17" s="18"/>
      <c r="G17" s="18"/>
      <c r="H17" s="18"/>
      <c r="I17" s="18"/>
    </row>
    <row r="18" spans="1:9" ht="26.1" customHeight="1" x14ac:dyDescent="0.15">
      <c r="B18" s="16"/>
      <c r="C18" s="16"/>
      <c r="D18" s="16"/>
      <c r="E18" s="17"/>
      <c r="F18" s="18"/>
      <c r="G18" s="18"/>
      <c r="H18" s="18"/>
      <c r="I18" s="18"/>
    </row>
    <row r="19" spans="1:9" ht="26.1" customHeight="1" x14ac:dyDescent="0.15">
      <c r="B19" s="16"/>
      <c r="C19" s="16"/>
      <c r="D19" s="16"/>
      <c r="E19" s="17"/>
      <c r="F19" s="18"/>
      <c r="G19" s="18"/>
      <c r="H19" s="18"/>
      <c r="I19" s="18"/>
    </row>
    <row r="20" spans="1:9" ht="26.1" customHeight="1" x14ac:dyDescent="0.15">
      <c r="B20" s="16"/>
      <c r="C20" s="16"/>
      <c r="D20" s="16"/>
      <c r="E20" s="17"/>
      <c r="F20" s="18"/>
      <c r="G20" s="18"/>
      <c r="H20" s="18"/>
      <c r="I20" s="18"/>
    </row>
    <row r="21" spans="1:9" ht="26.1" customHeight="1" x14ac:dyDescent="0.15">
      <c r="A21" s="1"/>
      <c r="B21" s="16"/>
      <c r="C21" s="16"/>
      <c r="D21" s="16"/>
      <c r="E21" s="17"/>
      <c r="F21" s="18"/>
      <c r="G21" s="18"/>
      <c r="H21" s="18"/>
      <c r="I21" s="18"/>
    </row>
    <row r="22" spans="1:9" ht="26.1" customHeight="1" x14ac:dyDescent="0.15">
      <c r="A22" s="1"/>
      <c r="B22" s="16"/>
      <c r="C22" s="16"/>
      <c r="D22" s="16"/>
      <c r="E22" s="17"/>
      <c r="F22" s="18"/>
      <c r="G22" s="18"/>
      <c r="H22" s="18"/>
      <c r="I22" s="18"/>
    </row>
    <row r="23" spans="1:9" ht="26.1" customHeight="1" x14ac:dyDescent="0.15">
      <c r="A23" s="1"/>
      <c r="B23" s="16"/>
      <c r="C23" s="16"/>
      <c r="D23" s="16"/>
      <c r="E23" s="17"/>
      <c r="F23" s="18"/>
      <c r="G23" s="18"/>
      <c r="H23" s="18"/>
      <c r="I23" s="18"/>
    </row>
    <row r="24" spans="1:9" ht="26.1" customHeight="1" x14ac:dyDescent="0.15">
      <c r="A24" s="1"/>
      <c r="B24" s="16"/>
      <c r="C24" s="16"/>
      <c r="D24" s="16"/>
      <c r="E24" s="17"/>
      <c r="F24" s="18"/>
      <c r="G24" s="18"/>
      <c r="H24" s="18"/>
      <c r="I24" s="18"/>
    </row>
    <row r="25" spans="1:9" ht="26.1" customHeight="1" x14ac:dyDescent="0.15">
      <c r="A25" s="1"/>
      <c r="B25" s="16"/>
      <c r="C25" s="16"/>
      <c r="D25" s="16"/>
      <c r="E25" s="17"/>
      <c r="F25" s="18"/>
      <c r="G25" s="18"/>
      <c r="H25" s="18"/>
      <c r="I25" s="18"/>
    </row>
    <row r="26" spans="1:9" ht="26.1" customHeight="1" x14ac:dyDescent="0.15">
      <c r="A26" s="1"/>
      <c r="B26" s="16"/>
      <c r="C26" s="16"/>
      <c r="D26" s="16"/>
      <c r="E26" s="17"/>
      <c r="F26" s="18"/>
      <c r="G26" s="18"/>
      <c r="H26" s="18"/>
      <c r="I26" s="18"/>
    </row>
    <row r="27" spans="1:9" ht="26.1" customHeight="1" x14ac:dyDescent="0.15">
      <c r="A27" s="1"/>
      <c r="B27" s="16"/>
      <c r="C27" s="16"/>
      <c r="D27" s="16"/>
      <c r="E27" s="17"/>
      <c r="F27" s="18"/>
      <c r="G27" s="18"/>
      <c r="H27" s="18"/>
      <c r="I27" s="18"/>
    </row>
    <row r="28" spans="1:9" ht="26.1" customHeight="1" x14ac:dyDescent="0.15">
      <c r="A28" s="1"/>
      <c r="B28" s="16"/>
      <c r="C28" s="16"/>
      <c r="D28" s="16"/>
      <c r="E28" s="17"/>
      <c r="F28" s="18"/>
      <c r="G28" s="18"/>
      <c r="H28" s="18"/>
      <c r="I28" s="18"/>
    </row>
    <row r="29" spans="1:9" ht="26.1" customHeight="1" x14ac:dyDescent="0.15">
      <c r="A29" s="1"/>
      <c r="B29" s="16"/>
      <c r="C29" s="16"/>
      <c r="D29" s="16"/>
      <c r="E29" s="17"/>
      <c r="F29" s="18"/>
      <c r="G29" s="18"/>
      <c r="H29" s="18"/>
      <c r="I29" s="18"/>
    </row>
    <row r="30" spans="1:9" ht="26.1" customHeight="1" x14ac:dyDescent="0.15">
      <c r="A30" s="1"/>
      <c r="B30" s="16"/>
      <c r="C30" s="16"/>
      <c r="D30" s="16"/>
      <c r="E30" s="17"/>
      <c r="F30" s="18"/>
      <c r="G30" s="18"/>
      <c r="H30" s="18"/>
      <c r="I30" s="18"/>
    </row>
    <row r="31" spans="1:9" ht="26.1" customHeight="1" x14ac:dyDescent="0.15">
      <c r="A31" s="1"/>
      <c r="B31" s="16"/>
      <c r="C31" s="16"/>
      <c r="D31" s="16"/>
      <c r="E31" s="17"/>
      <c r="F31" s="18"/>
      <c r="G31" s="18"/>
      <c r="H31" s="18"/>
      <c r="I31" s="18"/>
    </row>
    <row r="32" spans="1:9" ht="26.1" customHeight="1" x14ac:dyDescent="0.15">
      <c r="A32" s="1"/>
      <c r="B32" s="16"/>
      <c r="C32" s="16"/>
      <c r="D32" s="16"/>
      <c r="E32" s="17"/>
      <c r="F32" s="18"/>
      <c r="G32" s="18"/>
      <c r="H32" s="18"/>
      <c r="I32" s="18"/>
    </row>
    <row r="33" spans="1:9" ht="26.1" customHeight="1" x14ac:dyDescent="0.15">
      <c r="A33" s="1"/>
      <c r="B33" s="16"/>
      <c r="C33" s="16"/>
      <c r="D33" s="16"/>
      <c r="E33" s="17"/>
      <c r="F33" s="18"/>
      <c r="G33" s="18"/>
      <c r="H33" s="18"/>
      <c r="I33" s="18"/>
    </row>
    <row r="34" spans="1:9" ht="26.1" customHeight="1" x14ac:dyDescent="0.15">
      <c r="A34" s="1"/>
      <c r="B34" s="16"/>
      <c r="C34" s="16"/>
      <c r="D34" s="16"/>
      <c r="E34" s="17"/>
      <c r="F34" s="18"/>
      <c r="G34" s="18"/>
      <c r="H34" s="18"/>
      <c r="I34" s="18"/>
    </row>
    <row r="35" spans="1:9" ht="26.1" customHeight="1" x14ac:dyDescent="0.15">
      <c r="A35" s="1"/>
      <c r="B35" s="16"/>
      <c r="C35" s="16"/>
      <c r="D35" s="16"/>
      <c r="E35" s="17"/>
      <c r="F35" s="18"/>
      <c r="G35" s="18"/>
      <c r="H35" s="18"/>
      <c r="I35" s="18"/>
    </row>
    <row r="36" spans="1:9" ht="26.1" customHeight="1" x14ac:dyDescent="0.15">
      <c r="A36" s="1"/>
      <c r="B36" s="16"/>
      <c r="C36" s="16"/>
      <c r="D36" s="16"/>
      <c r="E36" s="17"/>
      <c r="F36" s="18"/>
      <c r="G36" s="18"/>
      <c r="H36" s="18"/>
      <c r="I36" s="18"/>
    </row>
    <row r="37" spans="1:9" ht="26.1" customHeight="1" x14ac:dyDescent="0.15">
      <c r="A37" s="1"/>
      <c r="B37" s="16"/>
      <c r="C37" s="16"/>
      <c r="D37" s="16"/>
      <c r="E37" s="17"/>
      <c r="F37" s="18"/>
      <c r="G37" s="18"/>
      <c r="H37" s="18"/>
      <c r="I37" s="18"/>
    </row>
    <row r="38" spans="1:9" ht="26.1" customHeight="1" x14ac:dyDescent="0.15">
      <c r="A38" s="1"/>
      <c r="B38" s="16"/>
      <c r="C38" s="16"/>
      <c r="D38" s="16"/>
      <c r="E38" s="17"/>
      <c r="F38" s="18"/>
      <c r="G38" s="18"/>
      <c r="H38" s="18"/>
      <c r="I38" s="18"/>
    </row>
    <row r="39" spans="1:9" ht="26.1" customHeight="1" x14ac:dyDescent="0.15">
      <c r="A39" s="1"/>
      <c r="B39" s="16"/>
      <c r="C39" s="16"/>
      <c r="D39" s="16"/>
      <c r="E39" s="17"/>
      <c r="F39" s="18"/>
      <c r="G39" s="18"/>
      <c r="H39" s="18"/>
      <c r="I39" s="18"/>
    </row>
    <row r="40" spans="1:9" ht="26.1" customHeight="1" x14ac:dyDescent="0.15">
      <c r="A40" s="1"/>
      <c r="B40" s="16"/>
      <c r="C40" s="16"/>
      <c r="D40" s="16"/>
      <c r="E40" s="17"/>
      <c r="F40" s="18"/>
      <c r="G40" s="18"/>
      <c r="H40" s="18"/>
      <c r="I40" s="18"/>
    </row>
    <row r="41" spans="1:9" ht="26.1" customHeight="1" x14ac:dyDescent="0.15">
      <c r="A41" s="1"/>
      <c r="B41" s="16"/>
      <c r="C41" s="16"/>
      <c r="D41" s="16"/>
      <c r="E41" s="17"/>
      <c r="F41" s="18"/>
      <c r="G41" s="18"/>
      <c r="H41" s="18"/>
      <c r="I41" s="18"/>
    </row>
    <row r="42" spans="1:9" ht="26.1" customHeight="1" x14ac:dyDescent="0.15">
      <c r="A42" s="1"/>
      <c r="B42" s="16"/>
      <c r="C42" s="16"/>
      <c r="D42" s="16"/>
      <c r="E42" s="17"/>
      <c r="F42" s="18"/>
      <c r="G42" s="18"/>
      <c r="H42" s="18"/>
      <c r="I42" s="18"/>
    </row>
    <row r="43" spans="1:9" ht="26.1" customHeight="1" x14ac:dyDescent="0.15">
      <c r="A43" s="1"/>
      <c r="B43" s="16"/>
      <c r="C43" s="16"/>
      <c r="D43" s="16"/>
      <c r="E43" s="17"/>
      <c r="F43" s="18"/>
      <c r="G43" s="18"/>
      <c r="H43" s="18"/>
      <c r="I43" s="18"/>
    </row>
    <row r="44" spans="1:9" ht="26.1" customHeight="1" x14ac:dyDescent="0.15">
      <c r="A44" s="1"/>
      <c r="B44" s="16"/>
      <c r="C44" s="16"/>
      <c r="D44" s="16"/>
      <c r="E44" s="17"/>
      <c r="F44" s="18"/>
      <c r="G44" s="18"/>
      <c r="H44" s="18"/>
      <c r="I44" s="18"/>
    </row>
    <row r="45" spans="1:9" ht="26.1" customHeight="1" x14ac:dyDescent="0.15">
      <c r="A45" s="1"/>
      <c r="B45" s="16"/>
      <c r="C45" s="16"/>
      <c r="D45" s="16"/>
      <c r="E45" s="17"/>
      <c r="F45" s="18"/>
      <c r="G45" s="18"/>
      <c r="H45" s="18"/>
      <c r="I45" s="18"/>
    </row>
  </sheetData>
  <mergeCells count="6">
    <mergeCell ref="C8:D8"/>
    <mergeCell ref="A9:G9"/>
    <mergeCell ref="A1:I1"/>
    <mergeCell ref="A5:F5"/>
    <mergeCell ref="C6:D6"/>
    <mergeCell ref="C7:D7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2"/>
  <sheetViews>
    <sheetView zoomScale="90" zoomScaleNormal="90" workbookViewId="0">
      <selection activeCell="D14" sqref="D14"/>
    </sheetView>
  </sheetViews>
  <sheetFormatPr defaultRowHeight="26.1" customHeight="1" x14ac:dyDescent="0.15"/>
  <cols>
    <col min="1" max="1" width="13" style="65" customWidth="1"/>
    <col min="2" max="2" width="16.5" style="65" customWidth="1"/>
    <col min="3" max="3" width="9" style="65"/>
    <col min="4" max="4" width="25" style="65" bestFit="1" customWidth="1"/>
    <col min="5" max="5" width="40.875" style="65" customWidth="1"/>
    <col min="6" max="6" width="17.75" style="65" customWidth="1"/>
    <col min="7" max="7" width="15.625" style="65" customWidth="1"/>
    <col min="8" max="8" width="11.75" style="65" customWidth="1"/>
    <col min="9" max="9" width="11.5" style="65" customWidth="1"/>
    <col min="10" max="16384" width="9" style="65"/>
  </cols>
  <sheetData>
    <row r="1" spans="1:9" ht="39.950000000000003" customHeight="1" thickBot="1" x14ac:dyDescent="0.2">
      <c r="A1" s="74" t="s">
        <v>40</v>
      </c>
    </row>
    <row r="2" spans="1:9" ht="26.1" customHeight="1" x14ac:dyDescent="0.15">
      <c r="A2" s="80" t="s">
        <v>23</v>
      </c>
      <c r="B2" s="64" t="s">
        <v>19</v>
      </c>
      <c r="C2" s="64" t="s">
        <v>20</v>
      </c>
      <c r="D2" s="64" t="s">
        <v>21</v>
      </c>
      <c r="E2" s="64" t="s">
        <v>33</v>
      </c>
      <c r="F2" s="64" t="s">
        <v>34</v>
      </c>
      <c r="G2" s="64" t="s">
        <v>35</v>
      </c>
      <c r="H2" s="64" t="s">
        <v>36</v>
      </c>
      <c r="I2" s="81" t="s">
        <v>37</v>
      </c>
    </row>
    <row r="3" spans="1:9" ht="33.75" customHeight="1" x14ac:dyDescent="0.15">
      <c r="A3" s="75" t="s">
        <v>105</v>
      </c>
      <c r="B3" s="91" t="s">
        <v>120</v>
      </c>
      <c r="C3" s="76">
        <v>2</v>
      </c>
      <c r="D3" s="76" t="s">
        <v>106</v>
      </c>
      <c r="E3" s="77" t="s">
        <v>113</v>
      </c>
      <c r="F3" s="76" t="s">
        <v>38</v>
      </c>
      <c r="G3" s="76" t="s">
        <v>118</v>
      </c>
      <c r="H3" s="106" t="s">
        <v>119</v>
      </c>
      <c r="I3" s="98" t="s">
        <v>39</v>
      </c>
    </row>
    <row r="4" spans="1:9" ht="27.75" customHeight="1" x14ac:dyDescent="0.15">
      <c r="A4" s="75" t="s">
        <v>107</v>
      </c>
      <c r="B4" s="91" t="s">
        <v>121</v>
      </c>
      <c r="C4" s="76" t="s">
        <v>122</v>
      </c>
      <c r="D4" s="76" t="s">
        <v>108</v>
      </c>
      <c r="E4" s="77" t="s">
        <v>114</v>
      </c>
      <c r="F4" s="106" t="s">
        <v>123</v>
      </c>
      <c r="G4" s="76" t="s">
        <v>117</v>
      </c>
      <c r="H4" s="76" t="s">
        <v>122</v>
      </c>
      <c r="I4" s="98" t="s">
        <v>39</v>
      </c>
    </row>
    <row r="5" spans="1:9" ht="26.1" customHeight="1" x14ac:dyDescent="0.15">
      <c r="A5" s="75" t="s">
        <v>109</v>
      </c>
      <c r="B5" s="91" t="s">
        <v>124</v>
      </c>
      <c r="C5" s="76">
        <v>2</v>
      </c>
      <c r="D5" s="76" t="s">
        <v>110</v>
      </c>
      <c r="E5" s="77" t="s">
        <v>115</v>
      </c>
      <c r="F5" s="76" t="s">
        <v>38</v>
      </c>
      <c r="G5" s="76" t="s">
        <v>48</v>
      </c>
      <c r="H5" s="76" t="s">
        <v>41</v>
      </c>
      <c r="I5" s="98" t="s">
        <v>39</v>
      </c>
    </row>
    <row r="6" spans="1:9" ht="26.1" customHeight="1" x14ac:dyDescent="0.15">
      <c r="A6" s="87" t="s">
        <v>111</v>
      </c>
      <c r="B6" s="99" t="s">
        <v>125</v>
      </c>
      <c r="C6" s="88">
        <v>2</v>
      </c>
      <c r="D6" s="88" t="s">
        <v>112</v>
      </c>
      <c r="E6" s="89" t="s">
        <v>116</v>
      </c>
      <c r="F6" s="88" t="s">
        <v>38</v>
      </c>
      <c r="G6" s="88" t="s">
        <v>48</v>
      </c>
      <c r="H6" s="88" t="s">
        <v>41</v>
      </c>
      <c r="I6" s="90" t="s">
        <v>39</v>
      </c>
    </row>
    <row r="7" spans="1:9" ht="26.1" customHeight="1" thickBot="1" x14ac:dyDescent="0.2">
      <c r="A7" s="139" t="s">
        <v>27</v>
      </c>
      <c r="B7" s="140"/>
      <c r="C7" s="97">
        <f>SUM(C3:C6)</f>
        <v>6</v>
      </c>
      <c r="D7" s="78"/>
      <c r="E7" s="78"/>
      <c r="F7" s="78"/>
      <c r="G7" s="78"/>
      <c r="H7" s="78"/>
      <c r="I7" s="79"/>
    </row>
    <row r="8" spans="1:9" ht="26.1" customHeight="1" thickBot="1" x14ac:dyDescent="0.2"/>
    <row r="9" spans="1:9" ht="26.1" customHeight="1" x14ac:dyDescent="0.15">
      <c r="A9" s="141" t="s">
        <v>126</v>
      </c>
      <c r="B9" s="142"/>
      <c r="C9" s="143"/>
    </row>
    <row r="10" spans="1:9" ht="26.1" customHeight="1" x14ac:dyDescent="0.15">
      <c r="A10" s="82" t="s">
        <v>46</v>
      </c>
      <c r="B10" s="83" t="s">
        <v>47</v>
      </c>
      <c r="C10" s="73" t="s">
        <v>42</v>
      </c>
    </row>
    <row r="11" spans="1:9" ht="26.1" customHeight="1" x14ac:dyDescent="0.15">
      <c r="A11" s="84" t="s">
        <v>53</v>
      </c>
      <c r="B11" s="85">
        <v>3</v>
      </c>
      <c r="C11" s="72">
        <f>2*3</f>
        <v>6</v>
      </c>
    </row>
    <row r="12" spans="1:9" ht="26.1" customHeight="1" thickBot="1" x14ac:dyDescent="0.2">
      <c r="A12" s="144" t="s">
        <v>43</v>
      </c>
      <c r="B12" s="145"/>
      <c r="C12" s="86">
        <f>SUM(C11:C11)</f>
        <v>6</v>
      </c>
    </row>
  </sheetData>
  <mergeCells count="3">
    <mergeCell ref="A7:B7"/>
    <mergeCell ref="A9:C9"/>
    <mergeCell ref="A12:B1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9"/>
  <sheetViews>
    <sheetView zoomScale="90" zoomScaleNormal="90" workbookViewId="0">
      <pane ySplit="2" topLeftCell="A3" activePane="bottomLeft" state="frozen"/>
      <selection activeCell="C9" sqref="C9:D9"/>
      <selection pane="bottomLeft" sqref="A1:M1"/>
    </sheetView>
  </sheetViews>
  <sheetFormatPr defaultColWidth="9" defaultRowHeight="16.5" x14ac:dyDescent="0.15"/>
  <cols>
    <col min="1" max="1" width="8.375" style="15" customWidth="1"/>
    <col min="2" max="2" width="21.375" style="62" customWidth="1"/>
    <col min="3" max="3" width="22.625" style="15" customWidth="1"/>
    <col min="4" max="4" width="16.125" style="19" customWidth="1"/>
    <col min="5" max="5" width="24.5" style="19" customWidth="1"/>
    <col min="6" max="6" width="27.375" style="19" customWidth="1"/>
    <col min="7" max="7" width="7.375" style="1" customWidth="1"/>
    <col min="8" max="8" width="8.625" style="1" customWidth="1"/>
    <col min="9" max="12" width="7.375" style="1" customWidth="1"/>
    <col min="13" max="13" width="10.625" style="49" customWidth="1"/>
    <col min="14" max="16384" width="9" style="1"/>
  </cols>
  <sheetData>
    <row r="1" spans="1:13" ht="39.950000000000003" customHeight="1" thickBot="1" x14ac:dyDescent="0.2">
      <c r="A1" s="133" t="s">
        <v>56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s="49" customFormat="1" ht="26.1" customHeight="1" thickBot="1" x14ac:dyDescent="0.2">
      <c r="A2" s="4" t="s">
        <v>0</v>
      </c>
      <c r="B2" s="50" t="s">
        <v>57</v>
      </c>
      <c r="C2" s="51" t="s">
        <v>58</v>
      </c>
      <c r="D2" s="5" t="s">
        <v>22</v>
      </c>
      <c r="E2" s="135" t="s">
        <v>2</v>
      </c>
      <c r="F2" s="136"/>
      <c r="G2" s="6" t="s">
        <v>3</v>
      </c>
      <c r="H2" s="7" t="s">
        <v>4</v>
      </c>
      <c r="I2" s="7" t="s">
        <v>23</v>
      </c>
      <c r="J2" s="7" t="s">
        <v>24</v>
      </c>
      <c r="K2" s="7" t="s">
        <v>25</v>
      </c>
      <c r="L2" s="9" t="s">
        <v>26</v>
      </c>
      <c r="M2" s="10" t="s">
        <v>27</v>
      </c>
    </row>
    <row r="3" spans="1:13" ht="26.1" customHeight="1" x14ac:dyDescent="0.15">
      <c r="A3" s="149" t="s">
        <v>51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</row>
    <row r="4" spans="1:13" ht="32.25" customHeight="1" x14ac:dyDescent="0.15">
      <c r="A4" s="71">
        <v>1</v>
      </c>
      <c r="B4" s="160" t="s">
        <v>59</v>
      </c>
      <c r="C4" s="161" t="s">
        <v>60</v>
      </c>
      <c r="D4" s="107" t="s">
        <v>61</v>
      </c>
      <c r="E4" s="152" t="s">
        <v>62</v>
      </c>
      <c r="F4" s="152"/>
      <c r="G4" s="113">
        <v>60</v>
      </c>
      <c r="H4" s="110" t="s">
        <v>63</v>
      </c>
      <c r="I4" s="113">
        <v>1</v>
      </c>
      <c r="J4" s="113">
        <v>1</v>
      </c>
      <c r="K4" s="113">
        <v>6</v>
      </c>
      <c r="L4" s="54">
        <f t="shared" ref="L4:L24" si="0">G4*I4*J4*K4</f>
        <v>360</v>
      </c>
      <c r="M4" s="146">
        <f>SUM(L4:L13)</f>
        <v>3699.5</v>
      </c>
    </row>
    <row r="5" spans="1:13" ht="26.1" customHeight="1" x14ac:dyDescent="0.15">
      <c r="A5" s="71">
        <v>2</v>
      </c>
      <c r="B5" s="160"/>
      <c r="C5" s="161"/>
      <c r="D5" s="55" t="s">
        <v>64</v>
      </c>
      <c r="E5" s="147" t="s">
        <v>65</v>
      </c>
      <c r="F5" s="147"/>
      <c r="G5" s="56">
        <v>40</v>
      </c>
      <c r="H5" s="112" t="s">
        <v>63</v>
      </c>
      <c r="I5" s="52">
        <v>1</v>
      </c>
      <c r="J5" s="52">
        <v>1</v>
      </c>
      <c r="K5" s="52">
        <v>1</v>
      </c>
      <c r="L5" s="52">
        <f t="shared" si="0"/>
        <v>40</v>
      </c>
      <c r="M5" s="146"/>
    </row>
    <row r="6" spans="1:13" ht="26.1" customHeight="1" x14ac:dyDescent="0.15">
      <c r="A6" s="71">
        <v>3</v>
      </c>
      <c r="B6" s="160"/>
      <c r="C6" s="161"/>
      <c r="D6" s="55" t="s">
        <v>66</v>
      </c>
      <c r="E6" s="147" t="s">
        <v>65</v>
      </c>
      <c r="F6" s="147"/>
      <c r="G6" s="56">
        <v>20</v>
      </c>
      <c r="H6" s="112" t="s">
        <v>67</v>
      </c>
      <c r="I6" s="52">
        <v>1</v>
      </c>
      <c r="J6" s="52">
        <v>1</v>
      </c>
      <c r="K6" s="52">
        <v>1</v>
      </c>
      <c r="L6" s="52">
        <f t="shared" si="0"/>
        <v>20</v>
      </c>
      <c r="M6" s="146"/>
    </row>
    <row r="7" spans="1:13" ht="30.75" customHeight="1" x14ac:dyDescent="0.15">
      <c r="A7" s="71">
        <v>4</v>
      </c>
      <c r="B7" s="160"/>
      <c r="C7" s="161"/>
      <c r="D7" s="55" t="s">
        <v>68</v>
      </c>
      <c r="E7" s="147" t="s">
        <v>69</v>
      </c>
      <c r="F7" s="147"/>
      <c r="G7" s="114">
        <v>50</v>
      </c>
      <c r="H7" s="112" t="s">
        <v>63</v>
      </c>
      <c r="I7" s="52">
        <v>1</v>
      </c>
      <c r="J7" s="52">
        <v>1</v>
      </c>
      <c r="K7" s="52">
        <v>3</v>
      </c>
      <c r="L7" s="52">
        <f t="shared" si="0"/>
        <v>150</v>
      </c>
      <c r="M7" s="146"/>
    </row>
    <row r="8" spans="1:13" ht="36.75" customHeight="1" x14ac:dyDescent="0.15">
      <c r="A8" s="71">
        <v>5</v>
      </c>
      <c r="B8" s="160"/>
      <c r="C8" s="161"/>
      <c r="D8" s="55" t="s">
        <v>70</v>
      </c>
      <c r="E8" s="148" t="s">
        <v>71</v>
      </c>
      <c r="F8" s="148"/>
      <c r="G8" s="114">
        <v>60</v>
      </c>
      <c r="H8" s="112" t="s">
        <v>63</v>
      </c>
      <c r="I8" s="52">
        <v>1</v>
      </c>
      <c r="J8" s="52">
        <v>1</v>
      </c>
      <c r="K8" s="52">
        <v>5</v>
      </c>
      <c r="L8" s="52">
        <f t="shared" si="0"/>
        <v>300</v>
      </c>
      <c r="M8" s="146"/>
    </row>
    <row r="9" spans="1:13" ht="26.1" customHeight="1" x14ac:dyDescent="0.15">
      <c r="A9" s="71">
        <v>6</v>
      </c>
      <c r="B9" s="160"/>
      <c r="C9" s="161"/>
      <c r="D9" s="55" t="s">
        <v>72</v>
      </c>
      <c r="E9" s="154" t="s">
        <v>73</v>
      </c>
      <c r="F9" s="155"/>
      <c r="G9" s="115">
        <v>38.9</v>
      </c>
      <c r="H9" s="53" t="s">
        <v>74</v>
      </c>
      <c r="I9" s="52">
        <v>1</v>
      </c>
      <c r="J9" s="52">
        <v>1</v>
      </c>
      <c r="K9" s="52">
        <v>5</v>
      </c>
      <c r="L9" s="52">
        <f t="shared" si="0"/>
        <v>194.5</v>
      </c>
      <c r="M9" s="146"/>
    </row>
    <row r="10" spans="1:13" ht="26.1" customHeight="1" x14ac:dyDescent="0.15">
      <c r="A10" s="71">
        <v>7</v>
      </c>
      <c r="B10" s="160"/>
      <c r="C10" s="161"/>
      <c r="D10" s="107" t="s">
        <v>75</v>
      </c>
      <c r="E10" s="154" t="s">
        <v>76</v>
      </c>
      <c r="F10" s="155"/>
      <c r="G10" s="108">
        <v>35</v>
      </c>
      <c r="H10" s="53" t="s">
        <v>77</v>
      </c>
      <c r="I10" s="54">
        <v>1</v>
      </c>
      <c r="J10" s="54">
        <v>1</v>
      </c>
      <c r="K10" s="54">
        <v>1</v>
      </c>
      <c r="L10" s="52">
        <f t="shared" si="0"/>
        <v>35</v>
      </c>
      <c r="M10" s="146"/>
    </row>
    <row r="11" spans="1:13" ht="26.1" customHeight="1" x14ac:dyDescent="0.15">
      <c r="A11" s="71">
        <v>8</v>
      </c>
      <c r="B11" s="160"/>
      <c r="C11" s="161"/>
      <c r="D11" s="107" t="s">
        <v>78</v>
      </c>
      <c r="E11" s="156" t="s">
        <v>79</v>
      </c>
      <c r="F11" s="157"/>
      <c r="G11" s="108">
        <v>300</v>
      </c>
      <c r="H11" s="53" t="s">
        <v>80</v>
      </c>
      <c r="I11" s="54">
        <v>1</v>
      </c>
      <c r="J11" s="54">
        <v>2</v>
      </c>
      <c r="K11" s="54">
        <v>3</v>
      </c>
      <c r="L11" s="52">
        <f t="shared" si="0"/>
        <v>1800</v>
      </c>
      <c r="M11" s="146"/>
    </row>
    <row r="12" spans="1:13" ht="26.1" customHeight="1" x14ac:dyDescent="0.15">
      <c r="A12" s="71">
        <v>9</v>
      </c>
      <c r="B12" s="160"/>
      <c r="C12" s="161"/>
      <c r="D12" s="55" t="s">
        <v>45</v>
      </c>
      <c r="E12" s="148" t="s">
        <v>81</v>
      </c>
      <c r="F12" s="148"/>
      <c r="G12" s="56">
        <v>250</v>
      </c>
      <c r="H12" s="112" t="s">
        <v>28</v>
      </c>
      <c r="I12" s="52">
        <v>1</v>
      </c>
      <c r="J12" s="52">
        <v>2</v>
      </c>
      <c r="K12" s="52">
        <v>1</v>
      </c>
      <c r="L12" s="54">
        <f t="shared" si="0"/>
        <v>500</v>
      </c>
      <c r="M12" s="146"/>
    </row>
    <row r="13" spans="1:13" ht="26.1" customHeight="1" x14ac:dyDescent="0.15">
      <c r="A13" s="95">
        <v>10</v>
      </c>
      <c r="B13" s="160"/>
      <c r="C13" s="161"/>
      <c r="D13" s="103" t="s">
        <v>49</v>
      </c>
      <c r="E13" s="153" t="s">
        <v>82</v>
      </c>
      <c r="F13" s="153"/>
      <c r="G13" s="109">
        <v>75</v>
      </c>
      <c r="H13" s="104" t="s">
        <v>28</v>
      </c>
      <c r="I13" s="102">
        <v>1</v>
      </c>
      <c r="J13" s="102">
        <v>2</v>
      </c>
      <c r="K13" s="102">
        <v>2</v>
      </c>
      <c r="L13" s="54">
        <f t="shared" si="0"/>
        <v>300</v>
      </c>
      <c r="M13" s="146"/>
    </row>
    <row r="14" spans="1:13" ht="30" customHeight="1" x14ac:dyDescent="0.15">
      <c r="A14" s="71">
        <v>11</v>
      </c>
      <c r="B14" s="162" t="s">
        <v>83</v>
      </c>
      <c r="C14" s="163" t="s">
        <v>84</v>
      </c>
      <c r="D14" s="70" t="s">
        <v>85</v>
      </c>
      <c r="E14" s="158" t="s">
        <v>86</v>
      </c>
      <c r="F14" s="159"/>
      <c r="G14" s="116">
        <v>178</v>
      </c>
      <c r="H14" s="111" t="s">
        <v>28</v>
      </c>
      <c r="I14" s="57">
        <v>1</v>
      </c>
      <c r="J14" s="57">
        <v>2</v>
      </c>
      <c r="K14" s="57">
        <v>1</v>
      </c>
      <c r="L14" s="57">
        <f t="shared" si="0"/>
        <v>356</v>
      </c>
      <c r="M14" s="165">
        <f>SUM(L14:L16)</f>
        <v>1156</v>
      </c>
    </row>
    <row r="15" spans="1:13" ht="26.1" customHeight="1" x14ac:dyDescent="0.15">
      <c r="A15" s="71">
        <v>12</v>
      </c>
      <c r="B15" s="160"/>
      <c r="C15" s="164"/>
      <c r="D15" s="55" t="s">
        <v>45</v>
      </c>
      <c r="E15" s="148" t="s">
        <v>87</v>
      </c>
      <c r="F15" s="148"/>
      <c r="G15" s="114">
        <v>250</v>
      </c>
      <c r="H15" s="112" t="s">
        <v>28</v>
      </c>
      <c r="I15" s="52">
        <v>1</v>
      </c>
      <c r="J15" s="52">
        <v>2</v>
      </c>
      <c r="K15" s="52">
        <v>1</v>
      </c>
      <c r="L15" s="52">
        <f t="shared" si="0"/>
        <v>500</v>
      </c>
      <c r="M15" s="146"/>
    </row>
    <row r="16" spans="1:13" ht="26.1" customHeight="1" x14ac:dyDescent="0.15">
      <c r="A16" s="95">
        <v>13</v>
      </c>
      <c r="B16" s="160"/>
      <c r="C16" s="164"/>
      <c r="D16" s="103" t="s">
        <v>49</v>
      </c>
      <c r="E16" s="153" t="s">
        <v>88</v>
      </c>
      <c r="F16" s="153"/>
      <c r="G16" s="117">
        <v>75</v>
      </c>
      <c r="H16" s="100" t="s">
        <v>28</v>
      </c>
      <c r="I16" s="101">
        <v>1</v>
      </c>
      <c r="J16" s="101">
        <v>2</v>
      </c>
      <c r="K16" s="101">
        <v>2</v>
      </c>
      <c r="L16" s="101">
        <f t="shared" si="0"/>
        <v>300</v>
      </c>
      <c r="M16" s="146"/>
    </row>
    <row r="17" spans="1:13" ht="30" customHeight="1" x14ac:dyDescent="0.15">
      <c r="A17" s="71">
        <v>14</v>
      </c>
      <c r="B17" s="162" t="s">
        <v>89</v>
      </c>
      <c r="C17" s="163" t="s">
        <v>90</v>
      </c>
      <c r="D17" s="70" t="s">
        <v>85</v>
      </c>
      <c r="E17" s="158" t="s">
        <v>91</v>
      </c>
      <c r="F17" s="159"/>
      <c r="G17" s="116">
        <v>178</v>
      </c>
      <c r="H17" s="111" t="s">
        <v>28</v>
      </c>
      <c r="I17" s="57">
        <v>1</v>
      </c>
      <c r="J17" s="57">
        <v>2</v>
      </c>
      <c r="K17" s="57">
        <v>1</v>
      </c>
      <c r="L17" s="57">
        <f t="shared" si="0"/>
        <v>356</v>
      </c>
      <c r="M17" s="165">
        <f>SUM(L17:L24)</f>
        <v>8553</v>
      </c>
    </row>
    <row r="18" spans="1:13" ht="30" customHeight="1" x14ac:dyDescent="0.15">
      <c r="A18" s="71">
        <v>15</v>
      </c>
      <c r="B18" s="160"/>
      <c r="C18" s="164"/>
      <c r="D18" s="107" t="s">
        <v>92</v>
      </c>
      <c r="E18" s="118" t="s">
        <v>93</v>
      </c>
      <c r="F18" s="119"/>
      <c r="G18" s="120">
        <v>35</v>
      </c>
      <c r="H18" s="53" t="s">
        <v>80</v>
      </c>
      <c r="I18" s="54">
        <v>1</v>
      </c>
      <c r="J18" s="54">
        <v>1</v>
      </c>
      <c r="K18" s="54">
        <v>2</v>
      </c>
      <c r="L18" s="54">
        <f t="shared" si="0"/>
        <v>70</v>
      </c>
      <c r="M18" s="146"/>
    </row>
    <row r="19" spans="1:13" ht="26.1" customHeight="1" x14ac:dyDescent="0.15">
      <c r="A19" s="71">
        <v>16</v>
      </c>
      <c r="B19" s="160"/>
      <c r="C19" s="164"/>
      <c r="D19" s="107" t="s">
        <v>52</v>
      </c>
      <c r="E19" s="169" t="s">
        <v>94</v>
      </c>
      <c r="F19" s="169"/>
      <c r="G19" s="54">
        <v>5870</v>
      </c>
      <c r="H19" s="53" t="s">
        <v>44</v>
      </c>
      <c r="I19" s="54">
        <v>1</v>
      </c>
      <c r="J19" s="54">
        <v>1</v>
      </c>
      <c r="K19" s="54">
        <v>1</v>
      </c>
      <c r="L19" s="54">
        <f t="shared" si="0"/>
        <v>5870</v>
      </c>
      <c r="M19" s="146"/>
    </row>
    <row r="20" spans="1:13" ht="26.1" customHeight="1" x14ac:dyDescent="0.15">
      <c r="A20" s="71">
        <v>17</v>
      </c>
      <c r="B20" s="160"/>
      <c r="C20" s="164"/>
      <c r="D20" s="55" t="s">
        <v>95</v>
      </c>
      <c r="E20" s="170" t="s">
        <v>96</v>
      </c>
      <c r="F20" s="171"/>
      <c r="G20" s="114">
        <v>503</v>
      </c>
      <c r="H20" s="121" t="s">
        <v>97</v>
      </c>
      <c r="I20" s="122">
        <v>1</v>
      </c>
      <c r="J20" s="122">
        <v>1</v>
      </c>
      <c r="K20" s="122">
        <v>1</v>
      </c>
      <c r="L20" s="122">
        <f t="shared" si="0"/>
        <v>503</v>
      </c>
      <c r="M20" s="146"/>
    </row>
    <row r="21" spans="1:13" ht="26.1" customHeight="1" x14ac:dyDescent="0.15">
      <c r="A21" s="71">
        <v>18</v>
      </c>
      <c r="B21" s="160"/>
      <c r="C21" s="164"/>
      <c r="D21" s="123" t="s">
        <v>98</v>
      </c>
      <c r="E21" s="148" t="s">
        <v>99</v>
      </c>
      <c r="F21" s="148"/>
      <c r="G21" s="114">
        <v>82</v>
      </c>
      <c r="H21" s="121" t="s">
        <v>97</v>
      </c>
      <c r="I21" s="122">
        <v>1</v>
      </c>
      <c r="J21" s="122">
        <v>1</v>
      </c>
      <c r="K21" s="122">
        <v>1</v>
      </c>
      <c r="L21" s="122">
        <f t="shared" si="0"/>
        <v>82</v>
      </c>
      <c r="M21" s="146"/>
    </row>
    <row r="22" spans="1:13" ht="26.1" customHeight="1" x14ac:dyDescent="0.15">
      <c r="A22" s="71">
        <v>19</v>
      </c>
      <c r="B22" s="160"/>
      <c r="C22" s="164"/>
      <c r="D22" s="55" t="s">
        <v>100</v>
      </c>
      <c r="E22" s="154" t="s">
        <v>101</v>
      </c>
      <c r="F22" s="155"/>
      <c r="G22" s="52">
        <v>472</v>
      </c>
      <c r="H22" s="112" t="s">
        <v>102</v>
      </c>
      <c r="I22" s="52">
        <v>1</v>
      </c>
      <c r="J22" s="52">
        <v>1</v>
      </c>
      <c r="K22" s="52">
        <v>1</v>
      </c>
      <c r="L22" s="54">
        <f t="shared" si="0"/>
        <v>472</v>
      </c>
      <c r="M22" s="146"/>
    </row>
    <row r="23" spans="1:13" ht="26.1" customHeight="1" x14ac:dyDescent="0.15">
      <c r="A23" s="71">
        <v>20</v>
      </c>
      <c r="B23" s="160"/>
      <c r="C23" s="164"/>
      <c r="D23" s="55" t="s">
        <v>45</v>
      </c>
      <c r="E23" s="148" t="s">
        <v>103</v>
      </c>
      <c r="F23" s="148"/>
      <c r="G23" s="114">
        <v>250</v>
      </c>
      <c r="H23" s="121" t="s">
        <v>28</v>
      </c>
      <c r="I23" s="122">
        <v>1</v>
      </c>
      <c r="J23" s="122">
        <v>3</v>
      </c>
      <c r="K23" s="122">
        <v>1</v>
      </c>
      <c r="L23" s="122">
        <f t="shared" si="0"/>
        <v>750</v>
      </c>
      <c r="M23" s="146"/>
    </row>
    <row r="24" spans="1:13" ht="26.1" customHeight="1" thickBot="1" x14ac:dyDescent="0.2">
      <c r="A24" s="124">
        <v>21</v>
      </c>
      <c r="B24" s="166"/>
      <c r="C24" s="167"/>
      <c r="D24" s="105" t="s">
        <v>49</v>
      </c>
      <c r="E24" s="172" t="s">
        <v>104</v>
      </c>
      <c r="F24" s="172"/>
      <c r="G24" s="125">
        <v>75</v>
      </c>
      <c r="H24" s="126" t="s">
        <v>28</v>
      </c>
      <c r="I24" s="127">
        <v>1</v>
      </c>
      <c r="J24" s="127">
        <v>3</v>
      </c>
      <c r="K24" s="127">
        <v>2</v>
      </c>
      <c r="L24" s="127">
        <f t="shared" si="0"/>
        <v>450</v>
      </c>
      <c r="M24" s="168"/>
    </row>
    <row r="25" spans="1:13" ht="24" customHeight="1" x14ac:dyDescent="0.15">
      <c r="A25" s="173" t="s">
        <v>29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5"/>
      <c r="M25" s="59">
        <f>SUM(M4:M24)</f>
        <v>13408.5</v>
      </c>
    </row>
    <row r="26" spans="1:13" ht="24" customHeight="1" x14ac:dyDescent="0.15">
      <c r="A26" s="173" t="s">
        <v>30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5"/>
      <c r="M26" s="59">
        <f>M25*10%</f>
        <v>1340.8500000000001</v>
      </c>
    </row>
    <row r="27" spans="1:13" ht="24" customHeight="1" thickBot="1" x14ac:dyDescent="0.2">
      <c r="A27" s="176" t="s">
        <v>31</v>
      </c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8"/>
      <c r="M27" s="60">
        <f>(M25+M26)*3%</f>
        <v>442.48050000000001</v>
      </c>
    </row>
    <row r="28" spans="1:13" ht="24" customHeight="1" thickBot="1" x14ac:dyDescent="0.2">
      <c r="A28" s="179" t="s">
        <v>11</v>
      </c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1"/>
      <c r="M28" s="61">
        <f>SUM(M25:M27)</f>
        <v>15191.8305</v>
      </c>
    </row>
    <row r="29" spans="1:13" ht="26.1" customHeight="1" thickTop="1" x14ac:dyDescent="0.15">
      <c r="D29" s="16"/>
      <c r="E29" s="16"/>
      <c r="F29" s="16"/>
      <c r="G29" s="17"/>
      <c r="H29" s="18"/>
      <c r="I29" s="18"/>
      <c r="J29" s="18"/>
      <c r="K29" s="18"/>
      <c r="L29" s="18"/>
      <c r="M29" s="20"/>
    </row>
    <row r="30" spans="1:13" ht="26.1" customHeight="1" x14ac:dyDescent="0.15">
      <c r="D30" s="16"/>
      <c r="E30" s="16"/>
      <c r="F30" s="16"/>
      <c r="G30" s="17"/>
      <c r="H30" s="18"/>
      <c r="I30" s="18"/>
      <c r="J30" s="18"/>
      <c r="K30" s="18"/>
      <c r="L30" s="18"/>
      <c r="M30" s="20"/>
    </row>
    <row r="31" spans="1:13" ht="26.1" customHeight="1" x14ac:dyDescent="0.15">
      <c r="D31" s="16"/>
      <c r="E31" s="16"/>
      <c r="F31" s="16"/>
      <c r="G31" s="17"/>
      <c r="H31" s="18"/>
      <c r="I31" s="18"/>
      <c r="J31" s="18"/>
      <c r="K31" s="18"/>
      <c r="L31" s="18"/>
      <c r="M31" s="20"/>
    </row>
    <row r="32" spans="1:13" ht="26.1" customHeight="1" x14ac:dyDescent="0.15">
      <c r="D32" s="16"/>
      <c r="E32" s="16"/>
      <c r="F32" s="16"/>
      <c r="G32" s="17"/>
      <c r="H32" s="18"/>
      <c r="I32" s="18"/>
      <c r="J32" s="18"/>
      <c r="K32" s="18"/>
      <c r="L32" s="18"/>
      <c r="M32" s="20"/>
    </row>
    <row r="33" spans="1:13" ht="26.1" customHeight="1" x14ac:dyDescent="0.15">
      <c r="D33" s="16"/>
      <c r="E33" s="16"/>
      <c r="F33" s="16"/>
      <c r="G33" s="17"/>
      <c r="H33" s="18"/>
      <c r="I33" s="18"/>
      <c r="J33" s="18"/>
      <c r="K33" s="18"/>
      <c r="L33" s="18"/>
      <c r="M33" s="20"/>
    </row>
    <row r="34" spans="1:13" ht="26.1" customHeight="1" x14ac:dyDescent="0.15">
      <c r="D34" s="16"/>
      <c r="E34" s="16"/>
      <c r="F34" s="16"/>
      <c r="G34" s="17"/>
      <c r="H34" s="18"/>
      <c r="I34" s="18"/>
      <c r="J34" s="18"/>
      <c r="K34" s="18"/>
      <c r="L34" s="18"/>
      <c r="M34" s="20"/>
    </row>
    <row r="35" spans="1:13" ht="26.1" customHeight="1" x14ac:dyDescent="0.15">
      <c r="A35" s="1"/>
      <c r="B35" s="63"/>
      <c r="C35" s="49"/>
      <c r="D35" s="16"/>
      <c r="E35" s="16"/>
      <c r="F35" s="16"/>
      <c r="G35" s="17"/>
      <c r="H35" s="18"/>
      <c r="I35" s="18"/>
      <c r="J35" s="18"/>
      <c r="K35" s="18"/>
      <c r="L35" s="18"/>
      <c r="M35" s="20"/>
    </row>
    <row r="36" spans="1:13" ht="26.1" customHeight="1" x14ac:dyDescent="0.15">
      <c r="A36" s="1"/>
      <c r="B36" s="63"/>
      <c r="C36" s="49"/>
      <c r="D36" s="16"/>
      <c r="E36" s="16"/>
      <c r="F36" s="16"/>
      <c r="G36" s="17"/>
      <c r="H36" s="18"/>
      <c r="I36" s="18"/>
      <c r="J36" s="18"/>
      <c r="K36" s="18"/>
      <c r="L36" s="18"/>
      <c r="M36" s="20"/>
    </row>
    <row r="37" spans="1:13" ht="26.1" customHeight="1" x14ac:dyDescent="0.15">
      <c r="A37" s="1"/>
      <c r="B37" s="63"/>
      <c r="C37" s="49"/>
      <c r="D37" s="16"/>
      <c r="E37" s="16"/>
      <c r="F37" s="16"/>
      <c r="G37" s="17"/>
      <c r="H37" s="18"/>
      <c r="I37" s="18"/>
      <c r="J37" s="18"/>
      <c r="K37" s="18"/>
      <c r="L37" s="18"/>
      <c r="M37" s="20"/>
    </row>
    <row r="38" spans="1:13" ht="26.1" customHeight="1" x14ac:dyDescent="0.15">
      <c r="A38" s="1"/>
      <c r="B38" s="63"/>
      <c r="C38" s="49"/>
      <c r="D38" s="16"/>
      <c r="E38" s="16"/>
      <c r="F38" s="16"/>
      <c r="G38" s="17"/>
      <c r="H38" s="18"/>
      <c r="I38" s="18"/>
      <c r="J38" s="18"/>
      <c r="K38" s="18"/>
      <c r="L38" s="18"/>
      <c r="M38" s="20"/>
    </row>
    <row r="39" spans="1:13" ht="26.1" customHeight="1" x14ac:dyDescent="0.15">
      <c r="A39" s="1"/>
      <c r="B39" s="63"/>
      <c r="C39" s="49"/>
      <c r="D39" s="16"/>
      <c r="E39" s="16"/>
      <c r="F39" s="16"/>
      <c r="G39" s="17"/>
      <c r="H39" s="18"/>
      <c r="I39" s="18"/>
      <c r="J39" s="18"/>
      <c r="K39" s="18"/>
      <c r="L39" s="18"/>
      <c r="M39" s="20"/>
    </row>
    <row r="40" spans="1:13" ht="26.1" customHeight="1" x14ac:dyDescent="0.15">
      <c r="A40" s="1"/>
      <c r="B40" s="63"/>
      <c r="C40" s="49"/>
      <c r="D40" s="16"/>
      <c r="E40" s="16"/>
      <c r="F40" s="16"/>
      <c r="G40" s="17"/>
      <c r="H40" s="18"/>
      <c r="I40" s="18"/>
      <c r="J40" s="18"/>
      <c r="K40" s="18"/>
      <c r="L40" s="18"/>
      <c r="M40" s="20"/>
    </row>
    <row r="41" spans="1:13" ht="26.1" customHeight="1" x14ac:dyDescent="0.15">
      <c r="A41" s="1"/>
      <c r="B41" s="63"/>
      <c r="C41" s="49"/>
      <c r="D41" s="16"/>
      <c r="E41" s="16"/>
      <c r="F41" s="16"/>
      <c r="G41" s="17"/>
      <c r="H41" s="18"/>
      <c r="I41" s="18"/>
      <c r="J41" s="18"/>
      <c r="K41" s="18"/>
      <c r="L41" s="18"/>
      <c r="M41" s="20"/>
    </row>
    <row r="42" spans="1:13" ht="26.1" customHeight="1" x14ac:dyDescent="0.15">
      <c r="A42" s="1"/>
      <c r="B42" s="63"/>
      <c r="C42" s="49"/>
      <c r="D42" s="16"/>
      <c r="E42" s="16"/>
      <c r="F42" s="16"/>
      <c r="G42" s="17"/>
      <c r="H42" s="18"/>
      <c r="I42" s="18"/>
      <c r="J42" s="18"/>
      <c r="K42" s="18"/>
      <c r="L42" s="18"/>
      <c r="M42" s="20"/>
    </row>
    <row r="43" spans="1:13" ht="26.1" customHeight="1" x14ac:dyDescent="0.15">
      <c r="A43" s="1"/>
      <c r="B43" s="63"/>
      <c r="C43" s="49"/>
      <c r="D43" s="16"/>
      <c r="E43" s="16"/>
      <c r="F43" s="16"/>
      <c r="G43" s="17"/>
      <c r="H43" s="18"/>
      <c r="I43" s="18"/>
      <c r="J43" s="18"/>
      <c r="K43" s="18"/>
      <c r="L43" s="18"/>
      <c r="M43" s="20"/>
    </row>
    <row r="44" spans="1:13" ht="26.1" customHeight="1" x14ac:dyDescent="0.15">
      <c r="A44" s="1"/>
      <c r="B44" s="63"/>
      <c r="C44" s="49"/>
      <c r="D44" s="16"/>
      <c r="E44" s="16"/>
      <c r="F44" s="16"/>
      <c r="G44" s="17"/>
      <c r="H44" s="18"/>
      <c r="I44" s="18"/>
      <c r="J44" s="18"/>
      <c r="K44" s="18"/>
      <c r="L44" s="18"/>
      <c r="M44" s="20"/>
    </row>
    <row r="45" spans="1:13" ht="26.1" customHeight="1" x14ac:dyDescent="0.15">
      <c r="A45" s="1"/>
      <c r="B45" s="63"/>
      <c r="C45" s="49"/>
      <c r="D45" s="16"/>
      <c r="E45" s="16"/>
      <c r="F45" s="16"/>
      <c r="G45" s="17"/>
      <c r="H45" s="18"/>
      <c r="I45" s="18"/>
      <c r="J45" s="18"/>
      <c r="K45" s="18"/>
      <c r="L45" s="18"/>
      <c r="M45" s="20"/>
    </row>
    <row r="46" spans="1:13" ht="26.1" customHeight="1" x14ac:dyDescent="0.15">
      <c r="A46" s="1"/>
      <c r="B46" s="63"/>
      <c r="C46" s="49"/>
      <c r="D46" s="16"/>
      <c r="E46" s="16"/>
      <c r="F46" s="16"/>
      <c r="G46" s="17"/>
      <c r="H46" s="18"/>
      <c r="I46" s="18"/>
      <c r="J46" s="18"/>
      <c r="K46" s="18"/>
      <c r="L46" s="18"/>
      <c r="M46" s="20"/>
    </row>
    <row r="47" spans="1:13" ht="26.1" customHeight="1" x14ac:dyDescent="0.15">
      <c r="A47" s="1"/>
      <c r="B47" s="63"/>
      <c r="C47" s="49"/>
      <c r="D47" s="16"/>
      <c r="E47" s="16"/>
      <c r="F47" s="16"/>
      <c r="G47" s="17"/>
      <c r="H47" s="18"/>
      <c r="I47" s="18"/>
      <c r="J47" s="18"/>
      <c r="K47" s="18"/>
      <c r="L47" s="18"/>
      <c r="M47" s="20"/>
    </row>
    <row r="48" spans="1:13" ht="26.1" customHeight="1" x14ac:dyDescent="0.15">
      <c r="A48" s="1"/>
      <c r="B48" s="63"/>
      <c r="C48" s="49"/>
      <c r="D48" s="16"/>
      <c r="E48" s="16"/>
      <c r="F48" s="16"/>
      <c r="G48" s="17"/>
      <c r="H48" s="18"/>
      <c r="I48" s="18"/>
      <c r="J48" s="18"/>
      <c r="K48" s="18"/>
      <c r="L48" s="18"/>
      <c r="M48" s="20"/>
    </row>
    <row r="49" spans="1:13" ht="26.1" customHeight="1" x14ac:dyDescent="0.15">
      <c r="A49" s="1"/>
      <c r="B49" s="63"/>
      <c r="C49" s="49"/>
      <c r="D49" s="16"/>
      <c r="E49" s="16"/>
      <c r="F49" s="16"/>
      <c r="G49" s="17"/>
      <c r="H49" s="18"/>
      <c r="I49" s="18"/>
      <c r="J49" s="18"/>
      <c r="K49" s="18"/>
      <c r="L49" s="18"/>
      <c r="M49" s="20"/>
    </row>
    <row r="50" spans="1:13" ht="26.1" customHeight="1" x14ac:dyDescent="0.15">
      <c r="A50" s="1"/>
      <c r="B50" s="63"/>
      <c r="C50" s="49"/>
      <c r="D50" s="16"/>
      <c r="E50" s="16"/>
      <c r="F50" s="16"/>
      <c r="G50" s="17"/>
      <c r="H50" s="18"/>
      <c r="I50" s="18"/>
      <c r="J50" s="18"/>
      <c r="K50" s="18"/>
      <c r="L50" s="18"/>
      <c r="M50" s="20"/>
    </row>
    <row r="51" spans="1:13" ht="26.1" customHeight="1" x14ac:dyDescent="0.15">
      <c r="A51" s="1"/>
      <c r="B51" s="63"/>
      <c r="C51" s="49"/>
      <c r="D51" s="16"/>
      <c r="E51" s="16"/>
      <c r="F51" s="16"/>
      <c r="G51" s="17"/>
      <c r="H51" s="18"/>
      <c r="I51" s="18"/>
      <c r="J51" s="18"/>
      <c r="K51" s="18"/>
      <c r="L51" s="18"/>
      <c r="M51" s="20"/>
    </row>
    <row r="52" spans="1:13" ht="26.1" customHeight="1" x14ac:dyDescent="0.15">
      <c r="A52" s="1"/>
      <c r="B52" s="63"/>
      <c r="C52" s="49"/>
      <c r="D52" s="16"/>
      <c r="E52" s="16"/>
      <c r="F52" s="16"/>
      <c r="G52" s="17"/>
      <c r="H52" s="18"/>
      <c r="I52" s="18"/>
      <c r="J52" s="18"/>
      <c r="K52" s="18"/>
      <c r="L52" s="18"/>
      <c r="M52" s="20"/>
    </row>
    <row r="53" spans="1:13" ht="26.1" customHeight="1" x14ac:dyDescent="0.15">
      <c r="A53" s="1"/>
      <c r="B53" s="63"/>
      <c r="C53" s="49"/>
      <c r="D53" s="16"/>
      <c r="E53" s="16"/>
      <c r="F53" s="16"/>
      <c r="G53" s="17"/>
      <c r="H53" s="18"/>
      <c r="I53" s="18"/>
      <c r="J53" s="18"/>
      <c r="K53" s="18"/>
      <c r="L53" s="18"/>
      <c r="M53" s="20"/>
    </row>
    <row r="54" spans="1:13" ht="26.1" customHeight="1" x14ac:dyDescent="0.15">
      <c r="A54" s="1"/>
      <c r="B54" s="63"/>
      <c r="C54" s="49"/>
      <c r="D54" s="16"/>
      <c r="E54" s="16"/>
      <c r="F54" s="16"/>
      <c r="G54" s="17"/>
      <c r="H54" s="18"/>
      <c r="I54" s="18"/>
      <c r="J54" s="18"/>
      <c r="K54" s="18"/>
      <c r="L54" s="18"/>
      <c r="M54" s="20"/>
    </row>
    <row r="55" spans="1:13" ht="26.1" customHeight="1" x14ac:dyDescent="0.15">
      <c r="A55" s="1"/>
      <c r="B55" s="63"/>
      <c r="C55" s="49"/>
      <c r="D55" s="16"/>
      <c r="E55" s="16"/>
      <c r="F55" s="16"/>
      <c r="G55" s="17"/>
      <c r="H55" s="18"/>
      <c r="I55" s="18"/>
      <c r="J55" s="18"/>
      <c r="K55" s="18"/>
      <c r="L55" s="18"/>
      <c r="M55" s="20"/>
    </row>
    <row r="56" spans="1:13" ht="26.1" customHeight="1" x14ac:dyDescent="0.15">
      <c r="A56" s="1"/>
      <c r="B56" s="63"/>
      <c r="C56" s="49"/>
      <c r="D56" s="16"/>
      <c r="E56" s="16"/>
      <c r="F56" s="16"/>
      <c r="G56" s="17"/>
      <c r="H56" s="18"/>
      <c r="I56" s="18"/>
      <c r="J56" s="18"/>
      <c r="K56" s="18"/>
      <c r="L56" s="18"/>
      <c r="M56" s="20"/>
    </row>
    <row r="57" spans="1:13" ht="26.1" customHeight="1" x14ac:dyDescent="0.15">
      <c r="A57" s="1"/>
      <c r="B57" s="63"/>
      <c r="C57" s="49"/>
      <c r="D57" s="16"/>
      <c r="E57" s="16"/>
      <c r="F57" s="16"/>
      <c r="G57" s="17"/>
      <c r="H57" s="18"/>
      <c r="I57" s="18"/>
      <c r="J57" s="18"/>
      <c r="K57" s="18"/>
      <c r="L57" s="18"/>
      <c r="M57" s="20"/>
    </row>
    <row r="58" spans="1:13" ht="26.1" customHeight="1" x14ac:dyDescent="0.15">
      <c r="A58" s="1"/>
      <c r="B58" s="63"/>
      <c r="C58" s="49"/>
      <c r="D58" s="16"/>
      <c r="E58" s="16"/>
      <c r="F58" s="16"/>
      <c r="G58" s="17"/>
      <c r="H58" s="18"/>
      <c r="I58" s="18"/>
      <c r="J58" s="18"/>
      <c r="K58" s="18"/>
      <c r="L58" s="18"/>
      <c r="M58" s="20"/>
    </row>
    <row r="59" spans="1:13" ht="26.1" customHeight="1" x14ac:dyDescent="0.15">
      <c r="A59" s="1"/>
      <c r="B59" s="63"/>
      <c r="C59" s="49"/>
      <c r="D59" s="16"/>
      <c r="E59" s="16"/>
      <c r="F59" s="16"/>
      <c r="G59" s="17"/>
      <c r="H59" s="18"/>
      <c r="I59" s="18"/>
      <c r="J59" s="18"/>
      <c r="K59" s="18"/>
      <c r="L59" s="18"/>
      <c r="M59" s="20"/>
    </row>
  </sheetData>
  <mergeCells count="36">
    <mergeCell ref="A25:L25"/>
    <mergeCell ref="A26:L26"/>
    <mergeCell ref="A27:L27"/>
    <mergeCell ref="A28:L28"/>
    <mergeCell ref="E23:F23"/>
    <mergeCell ref="E17:F17"/>
    <mergeCell ref="B14:B16"/>
    <mergeCell ref="C14:C16"/>
    <mergeCell ref="M14:M16"/>
    <mergeCell ref="B17:B24"/>
    <mergeCell ref="C17:C24"/>
    <mergeCell ref="M17:M24"/>
    <mergeCell ref="E19:F19"/>
    <mergeCell ref="E20:F20"/>
    <mergeCell ref="E21:F21"/>
    <mergeCell ref="E22:F22"/>
    <mergeCell ref="E24:F24"/>
    <mergeCell ref="E14:F14"/>
    <mergeCell ref="B4:B13"/>
    <mergeCell ref="C4:C13"/>
    <mergeCell ref="E15:F15"/>
    <mergeCell ref="E16:F16"/>
    <mergeCell ref="A1:M1"/>
    <mergeCell ref="E2:F2"/>
    <mergeCell ref="A3:M3"/>
    <mergeCell ref="E4:F4"/>
    <mergeCell ref="E13:F13"/>
    <mergeCell ref="E12:F12"/>
    <mergeCell ref="E10:F10"/>
    <mergeCell ref="E11:F11"/>
    <mergeCell ref="E9:F9"/>
    <mergeCell ref="M4:M13"/>
    <mergeCell ref="E5:F5"/>
    <mergeCell ref="E6:F6"/>
    <mergeCell ref="E7:F7"/>
    <mergeCell ref="E8:F8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场次表</vt:lpstr>
      <vt:lpstr>追加费用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2020-07-22T03:49:07Z</dcterms:modified>
</cp:coreProperties>
</file>