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汇总" sheetId="1" r:id="rId1"/>
    <sheet name="场次表" sheetId="5" r:id="rId2"/>
    <sheet name="追加费用" sheetId="7" r:id="rId3"/>
  </sheets>
  <calcPr calcId="144525"/>
</workbook>
</file>

<file path=xl/calcChain.xml><?xml version="1.0" encoding="utf-8"?>
<calcChain xmlns="http://schemas.openxmlformats.org/spreadsheetml/2006/main">
  <c r="L23" i="7" l="1"/>
  <c r="L24" i="7" l="1"/>
  <c r="L22" i="7" l="1"/>
  <c r="L21" i="7" l="1"/>
  <c r="L26" i="7" l="1"/>
  <c r="L25" i="7"/>
  <c r="M22" i="7" l="1"/>
  <c r="L18" i="7"/>
  <c r="L20" i="7" l="1"/>
  <c r="L19" i="7"/>
  <c r="L17" i="7" l="1"/>
  <c r="L16" i="7"/>
  <c r="L15" i="7"/>
  <c r="L14" i="7"/>
  <c r="L13" i="7"/>
  <c r="L12" i="7"/>
  <c r="L11" i="7"/>
  <c r="L10" i="7"/>
  <c r="L9" i="7" l="1"/>
  <c r="H9" i="1" l="1"/>
  <c r="H7" i="1" l="1"/>
  <c r="H8" i="1"/>
  <c r="C15" i="5"/>
  <c r="C14" i="5"/>
  <c r="C13" i="5"/>
  <c r="C12" i="5"/>
  <c r="M21" i="7" l="1"/>
  <c r="L8" i="7"/>
  <c r="L7" i="7"/>
  <c r="L6" i="7"/>
  <c r="L5" i="7"/>
  <c r="L4" i="7"/>
  <c r="M25" i="7" l="1"/>
  <c r="M4" i="7"/>
  <c r="H10" i="1"/>
  <c r="M27" i="7" l="1"/>
  <c r="M28" i="7" s="1"/>
  <c r="M29" i="7" l="1"/>
  <c r="M30" i="7" s="1"/>
  <c r="E11" i="1" s="1"/>
  <c r="H11" i="1" s="1"/>
  <c r="H12" i="1" s="1"/>
  <c r="C8" i="5"/>
</calcChain>
</file>

<file path=xl/sharedStrings.xml><?xml version="1.0" encoding="utf-8"?>
<sst xmlns="http://schemas.openxmlformats.org/spreadsheetml/2006/main" count="190" uniqueCount="158">
  <si>
    <t>序号</t>
  </si>
  <si>
    <t>项目</t>
    <phoneticPr fontId="3" type="noConversion"/>
  </si>
  <si>
    <t>内容</t>
  </si>
  <si>
    <t>单价</t>
  </si>
  <si>
    <t>单位</t>
  </si>
  <si>
    <t>执行场次数量</t>
    <phoneticPr fontId="3" type="noConversion"/>
  </si>
  <si>
    <t>小计</t>
    <phoneticPr fontId="3" type="noConversion"/>
  </si>
  <si>
    <t>备注</t>
    <phoneticPr fontId="3" type="noConversion"/>
  </si>
  <si>
    <t>追加费用</t>
    <phoneticPr fontId="3" type="noConversion"/>
  </si>
  <si>
    <t>单场统一报价外发生的追加费用</t>
    <phoneticPr fontId="3" type="noConversion"/>
  </si>
  <si>
    <t>元</t>
    <phoneticPr fontId="3" type="noConversion"/>
  </si>
  <si>
    <t xml:space="preserve">Grand Total </t>
  </si>
  <si>
    <t>客户名称:</t>
  </si>
  <si>
    <t>优  叻  结  算  单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</si>
  <si>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</si>
  <si>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</si>
  <si>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</si>
  <si>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Prepared by:</t>
  </si>
  <si>
    <t>Approved by:</t>
  </si>
  <si>
    <t>筛查日期</t>
  </si>
  <si>
    <t>场次</t>
  </si>
  <si>
    <t>筛查地点</t>
  </si>
  <si>
    <t xml:space="preserve">项目    </t>
  </si>
  <si>
    <t>城市</t>
  </si>
  <si>
    <t>时间</t>
  </si>
  <si>
    <t>数量</t>
  </si>
  <si>
    <t>小计</t>
  </si>
  <si>
    <t>合计</t>
  </si>
  <si>
    <t>Sub-total</t>
  </si>
  <si>
    <t>10%服务费</t>
  </si>
  <si>
    <t>3%税金</t>
  </si>
  <si>
    <t>元/场地</t>
    <phoneticPr fontId="3" type="noConversion"/>
  </si>
  <si>
    <t>地址</t>
  </si>
  <si>
    <t>筛查时间</t>
  </si>
  <si>
    <t>是否有启动仪式</t>
  </si>
  <si>
    <t>仪式物料</t>
  </si>
  <si>
    <t>完成进度</t>
  </si>
  <si>
    <t>08:00-17:00</t>
  </si>
  <si>
    <t>已完成</t>
  </si>
  <si>
    <t>2020肺癌筛查防治公益行动-筛查车项目执行场次表</t>
  </si>
  <si>
    <t>/</t>
  </si>
  <si>
    <t>小计</t>
    <phoneticPr fontId="2" type="noConversion"/>
  </si>
  <si>
    <t>合计</t>
    <rPh sb="0" eb="2">
      <t>pu'tong'chan</t>
    </rPh>
    <phoneticPr fontId="3" type="noConversion"/>
  </si>
  <si>
    <t>分类</t>
    <phoneticPr fontId="2" type="noConversion"/>
  </si>
  <si>
    <t>执行场次数量</t>
    <phoneticPr fontId="2" type="noConversion"/>
  </si>
  <si>
    <t>追加费用</t>
    <phoneticPr fontId="3" type="noConversion"/>
  </si>
  <si>
    <t>普通场（2天）</t>
    <rPh sb="0" eb="6">
      <t>pu'tong'chan</t>
    </rPh>
    <phoneticPr fontId="3" type="noConversion"/>
  </si>
  <si>
    <t>普通场（2天）</t>
    <phoneticPr fontId="2" type="noConversion"/>
  </si>
  <si>
    <t>同一场地，连续活动2天费用</t>
    <phoneticPr fontId="3" type="noConversion"/>
  </si>
  <si>
    <t>追 加 费 用 明 细 表</t>
    <phoneticPr fontId="3" type="noConversion"/>
  </si>
  <si>
    <t>日期</t>
    <phoneticPr fontId="3" type="noConversion"/>
  </si>
  <si>
    <t>场地</t>
    <phoneticPr fontId="3" type="noConversion"/>
  </si>
  <si>
    <t>/</t>
    <phoneticPr fontId="2" type="noConversion"/>
  </si>
  <si>
    <t>执行时间：2020年7月22日-2020年8月3日</t>
    <phoneticPr fontId="3" type="noConversion"/>
  </si>
  <si>
    <t>7月22日-8月3日，执行场次汇总</t>
    <phoneticPr fontId="2" type="noConversion"/>
  </si>
  <si>
    <t>南方医科大学南方医院</t>
  </si>
  <si>
    <t>广州市白云区广州大道北1838号</t>
  </si>
  <si>
    <t>博罗县人民医院</t>
  </si>
  <si>
    <t>惠州市博罗县罗阳街道桥西六桥西六路16号</t>
  </si>
  <si>
    <t>高州市西关路89号</t>
  </si>
  <si>
    <t>化州市人民医院</t>
  </si>
  <si>
    <t>化州市河西街道办教育路12号</t>
  </si>
  <si>
    <t>茂名市人民医院</t>
  </si>
  <si>
    <t>茂名市茂南区为民路101号</t>
  </si>
  <si>
    <t>广州</t>
  </si>
  <si>
    <t>惠州</t>
  </si>
  <si>
    <t>高州</t>
  </si>
  <si>
    <t>化州</t>
  </si>
  <si>
    <t>茂名</t>
  </si>
  <si>
    <t>是</t>
    <phoneticPr fontId="2" type="noConversion"/>
  </si>
  <si>
    <t>否</t>
    <phoneticPr fontId="2" type="noConversion"/>
  </si>
  <si>
    <t>否</t>
    <phoneticPr fontId="2" type="noConversion"/>
  </si>
  <si>
    <t>舞台＋桁架背景＋剪彩道具</t>
    <phoneticPr fontId="2" type="noConversion"/>
  </si>
  <si>
    <t>普通场（1天）</t>
    <rPh sb="0" eb="6">
      <t>pu'tong'chan</t>
    </rPh>
    <phoneticPr fontId="3" type="noConversion"/>
  </si>
  <si>
    <t>普通场（3天）</t>
    <rPh sb="0" eb="6">
      <t>pu'tong'chan</t>
    </rPh>
    <phoneticPr fontId="3" type="noConversion"/>
  </si>
  <si>
    <t>7月24日-26日</t>
    <phoneticPr fontId="2" type="noConversion"/>
  </si>
  <si>
    <t>7月28日-29日</t>
    <phoneticPr fontId="2" type="noConversion"/>
  </si>
  <si>
    <t>7月30日-31日</t>
    <phoneticPr fontId="2" type="noConversion"/>
  </si>
  <si>
    <t>8月1日-3日</t>
    <phoneticPr fontId="2" type="noConversion"/>
  </si>
  <si>
    <t>高州市人民医院</t>
    <phoneticPr fontId="2" type="noConversion"/>
  </si>
  <si>
    <t>普通场（1天）</t>
    <phoneticPr fontId="2" type="noConversion"/>
  </si>
  <si>
    <t>普通场（3天）</t>
    <phoneticPr fontId="2" type="noConversion"/>
  </si>
  <si>
    <t>同一场地，活动1天费用</t>
    <phoneticPr fontId="3" type="noConversion"/>
  </si>
  <si>
    <t>同一场地，连续活动3天费用</t>
    <phoneticPr fontId="3" type="noConversion"/>
  </si>
  <si>
    <t>7月22日-8月3日，具体明细见《追加费用》</t>
    <phoneticPr fontId="3" type="noConversion"/>
  </si>
  <si>
    <t>2名引导员</t>
    <phoneticPr fontId="2" type="noConversion"/>
  </si>
  <si>
    <t>1名引导员</t>
    <phoneticPr fontId="2" type="noConversion"/>
  </si>
  <si>
    <t>1名引导员</t>
    <phoneticPr fontId="2" type="noConversion"/>
  </si>
  <si>
    <t>引导员安排</t>
    <phoneticPr fontId="2" type="noConversion"/>
  </si>
  <si>
    <t>具体场次明细见《场次表》，2名引导员</t>
    <phoneticPr fontId="3" type="noConversion"/>
  </si>
  <si>
    <t>具体场次明细见《场次表》，1名引导员</t>
    <phoneticPr fontId="3" type="noConversion"/>
  </si>
  <si>
    <t>具体场次明细见《场次表》，1名引导员</t>
    <phoneticPr fontId="3" type="noConversion"/>
  </si>
  <si>
    <t>无引导员</t>
    <phoneticPr fontId="2" type="noConversion"/>
  </si>
  <si>
    <t>具体场次明细见《场次表》，无引导员</t>
    <phoneticPr fontId="3" type="noConversion"/>
  </si>
  <si>
    <t>南方医科大学南方医院</t>
    <phoneticPr fontId="2" type="noConversion"/>
  </si>
  <si>
    <t>门型展架</t>
    <phoneticPr fontId="2" type="noConversion"/>
  </si>
  <si>
    <t>日程展架1，签到展架1</t>
    <phoneticPr fontId="2" type="noConversion"/>
  </si>
  <si>
    <t>元/个</t>
    <phoneticPr fontId="2" type="noConversion"/>
  </si>
  <si>
    <t>日程展架画面</t>
    <phoneticPr fontId="2" type="noConversion"/>
  </si>
  <si>
    <t>日程展架画面更换</t>
    <phoneticPr fontId="2" type="noConversion"/>
  </si>
  <si>
    <t>元/张</t>
    <phoneticPr fontId="2" type="noConversion"/>
  </si>
  <si>
    <t>海报</t>
    <phoneticPr fontId="2" type="noConversion"/>
  </si>
  <si>
    <t>海报内容更换，加急制作</t>
    <phoneticPr fontId="2" type="noConversion"/>
  </si>
  <si>
    <t>笔画贴纸</t>
  </si>
  <si>
    <t>画报架（KT板）</t>
    <phoneticPr fontId="2" type="noConversion"/>
  </si>
  <si>
    <t>话筒架</t>
    <phoneticPr fontId="2" type="noConversion"/>
  </si>
  <si>
    <t>舞台租赁，3M*5M，含红地毯</t>
    <phoneticPr fontId="3" type="noConversion"/>
  </si>
  <si>
    <t>元/平</t>
    <rPh sb="0" eb="1">
      <t>tia</t>
    </rPh>
    <phoneticPr fontId="3" type="noConversion"/>
  </si>
  <si>
    <t>桁架租赁，背景高精喷绘布＋桁架，3M*5M</t>
    <phoneticPr fontId="3" type="noConversion"/>
  </si>
  <si>
    <t>人工费，舞台和桁架搭建+撤场</t>
    <phoneticPr fontId="3" type="noConversion"/>
  </si>
  <si>
    <t>元/人</t>
    <rPh sb="0" eb="1">
      <t>tia</t>
    </rPh>
    <phoneticPr fontId="3" type="noConversion"/>
  </si>
  <si>
    <t>运输费，1辆小型运输车</t>
    <phoneticPr fontId="3" type="noConversion"/>
  </si>
  <si>
    <t>元/次</t>
    <rPh sb="0" eb="1">
      <t>tia</t>
    </rPh>
    <phoneticPr fontId="3" type="noConversion"/>
  </si>
  <si>
    <t>舞台&amp;背景桁架  （22日仪式场）</t>
    <phoneticPr fontId="3" type="noConversion"/>
  </si>
  <si>
    <t>5号电池</t>
  </si>
  <si>
    <t>用于音箱话筒和额温枪</t>
    <phoneticPr fontId="2" type="noConversion"/>
  </si>
  <si>
    <t>快递费</t>
  </si>
  <si>
    <t>元</t>
  </si>
  <si>
    <t>打车费</t>
    <phoneticPr fontId="2" type="noConversion"/>
  </si>
  <si>
    <t>元</t>
    <phoneticPr fontId="2" type="noConversion"/>
  </si>
  <si>
    <r>
      <t>增加3人剪彩，</t>
    </r>
    <r>
      <rPr>
        <sz val="10"/>
        <rFont val="微软雅黑"/>
        <family val="2"/>
        <charset val="134"/>
      </rPr>
      <t>剪彩道具</t>
    </r>
    <r>
      <rPr>
        <sz val="10"/>
        <rFont val="微软雅黑"/>
        <family val="2"/>
        <charset val="134"/>
      </rPr>
      <t>顺丰</t>
    </r>
    <r>
      <rPr>
        <sz val="10"/>
        <rFont val="微软雅黑"/>
        <family val="2"/>
        <charset val="134"/>
      </rPr>
      <t>到付</t>
    </r>
    <r>
      <rPr>
        <sz val="10"/>
        <rFont val="微软雅黑"/>
        <family val="2"/>
        <charset val="134"/>
      </rPr>
      <t>快递费</t>
    </r>
    <phoneticPr fontId="2" type="noConversion"/>
  </si>
  <si>
    <t>机票退票费</t>
    <phoneticPr fontId="2" type="noConversion"/>
  </si>
  <si>
    <t>机票费</t>
    <phoneticPr fontId="2" type="noConversion"/>
  </si>
  <si>
    <t>广州-上海</t>
    <phoneticPr fontId="2" type="noConversion"/>
  </si>
  <si>
    <t>差旅费</t>
    <phoneticPr fontId="2" type="noConversion"/>
  </si>
  <si>
    <t>元</t>
    <phoneticPr fontId="2" type="noConversion"/>
  </si>
  <si>
    <t>上海-广州</t>
    <phoneticPr fontId="2" type="noConversion"/>
  </si>
  <si>
    <t>临时要求仪式活动增加一个话筒架，加急采购</t>
    <phoneticPr fontId="2" type="noConversion"/>
  </si>
  <si>
    <t>增加“此车仅供参观”1块，加急制作</t>
    <phoneticPr fontId="2" type="noConversion"/>
  </si>
  <si>
    <t>2020年7月24日-26日</t>
    <phoneticPr fontId="2" type="noConversion"/>
  </si>
  <si>
    <t>博罗县人民医院</t>
    <phoneticPr fontId="2" type="noConversion"/>
  </si>
  <si>
    <t>2020年7月30日-31日</t>
    <phoneticPr fontId="2" type="noConversion"/>
  </si>
  <si>
    <t>化州市人民医院</t>
    <phoneticPr fontId="2" type="noConversion"/>
  </si>
  <si>
    <t>2020年8月1日-3日</t>
    <phoneticPr fontId="2" type="noConversion"/>
  </si>
  <si>
    <t>茂名市人民医院</t>
    <phoneticPr fontId="2" type="noConversion"/>
  </si>
  <si>
    <t>机票</t>
    <phoneticPr fontId="2" type="noConversion"/>
  </si>
  <si>
    <t>元</t>
    <phoneticPr fontId="2" type="noConversion"/>
  </si>
  <si>
    <t>省际运输费</t>
  </si>
  <si>
    <t>一次性鞋套</t>
    <phoneticPr fontId="2" type="noConversion"/>
  </si>
  <si>
    <t>横幅</t>
    <phoneticPr fontId="2" type="noConversion"/>
  </si>
  <si>
    <t>元/条</t>
    <phoneticPr fontId="2" type="noConversion"/>
  </si>
  <si>
    <t>横幅内容：肺癌筛查防治公益行动 早发现 早诊断 早治疗，拍照使用</t>
    <phoneticPr fontId="2" type="noConversion"/>
  </si>
  <si>
    <t>元/包</t>
    <phoneticPr fontId="2" type="noConversion"/>
  </si>
  <si>
    <t>撤场&amp;搭建人工费</t>
    <phoneticPr fontId="2" type="noConversion"/>
  </si>
  <si>
    <t>元/人</t>
    <phoneticPr fontId="2" type="noConversion"/>
  </si>
  <si>
    <t>30日晚暴雨，安排撤场搬运物料，31日早搬运搭建</t>
    <phoneticPr fontId="2" type="noConversion"/>
  </si>
  <si>
    <t>元/包</t>
    <phoneticPr fontId="2" type="noConversion"/>
  </si>
  <si>
    <t>广东茂名运往上海，含过路费油费等费用</t>
    <phoneticPr fontId="2" type="noConversion"/>
  </si>
  <si>
    <t>茂名（湛江）-上海</t>
    <phoneticPr fontId="2" type="noConversion"/>
  </si>
  <si>
    <t>固定沙袋</t>
    <phoneticPr fontId="2" type="noConversion"/>
  </si>
  <si>
    <t>帐篷四角固定沙袋损坏，补损</t>
    <phoneticPr fontId="2" type="noConversion"/>
  </si>
  <si>
    <t>元/个</t>
    <phoneticPr fontId="2" type="noConversion"/>
  </si>
  <si>
    <t>元/套</t>
    <phoneticPr fontId="2" type="noConversion"/>
  </si>
  <si>
    <t>筛查车上笔画贴纸，6张贴纸，含贴纸人工费</t>
    <phoneticPr fontId="2" type="noConversion"/>
  </si>
  <si>
    <t>服务器无法使用，临时去广州当地点内公司，拿点内新服务器，来回打车费</t>
    <phoneticPr fontId="2" type="noConversion"/>
  </si>
  <si>
    <t>原定15日活动临时取消，退机票费用（唐彧）</t>
    <phoneticPr fontId="2" type="noConversion"/>
  </si>
  <si>
    <t>项目组同事12日已从江西到达广州，等待活动开展，原定15日活动临时取消，13、14日广州出差费用（住宿＋交通＋补贴）</t>
    <phoneticPr fontId="2" type="noConversion"/>
  </si>
  <si>
    <t>爱康要求患者必须穿鞋套上CT机做检查，采购10包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</si>
</sst>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[$-F800]dddd\,\ mmmm\ dd\,\ yyyy"/>
    <numFmt numFmtId="183" formatCode="0_ "/>
    <numFmt numFmtId="184" formatCode="0.0_);[Red]\(0.0\)"/>
    <numFmt numFmtId="185" formatCode="0.0_ "/>
  </numFmts>
  <fonts count="14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19">
    <xf numFmtId="0" fontId="0" fillId="0" borderId="0" xfId="0"/>
    <xf numFmtId="0" fontId="4" fillId="2" borderId="0" xfId="0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 wrapText="1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7" fontId="4" fillId="2" borderId="11" xfId="1" applyNumberFormat="1" applyFont="1" applyFill="1" applyBorder="1" applyAlignment="1">
      <alignment vertical="center"/>
    </xf>
    <xf numFmtId="180" fontId="10" fillId="0" borderId="23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81" fontId="4" fillId="2" borderId="3" xfId="0" applyNumberFormat="1" applyFont="1" applyFill="1" applyBorder="1" applyAlignment="1">
      <alignment vertical="center"/>
    </xf>
    <xf numFmtId="0" fontId="7" fillId="2" borderId="24" xfId="1" applyFont="1" applyFill="1" applyBorder="1" applyAlignment="1">
      <alignment horizontal="left" vertical="center"/>
    </xf>
    <xf numFmtId="181" fontId="7" fillId="2" borderId="26" xfId="1" applyNumberFormat="1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81" fontId="4" fillId="2" borderId="26" xfId="1" applyNumberFormat="1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vertical="center"/>
    </xf>
    <xf numFmtId="181" fontId="4" fillId="2" borderId="15" xfId="1" applyNumberFormat="1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181" fontId="4" fillId="2" borderId="31" xfId="0" applyNumberFormat="1" applyFont="1" applyFill="1" applyBorder="1" applyAlignment="1">
      <alignment vertical="center"/>
    </xf>
    <xf numFmtId="181" fontId="7" fillId="2" borderId="25" xfId="1" applyNumberFormat="1" applyFont="1" applyFill="1" applyBorder="1" applyAlignment="1">
      <alignment horizontal="left" vertical="center"/>
    </xf>
    <xf numFmtId="181" fontId="4" fillId="2" borderId="25" xfId="1" applyNumberFormat="1" applyFont="1" applyFill="1" applyBorder="1" applyAlignment="1">
      <alignment horizontal="left" vertical="center"/>
    </xf>
    <xf numFmtId="181" fontId="4" fillId="2" borderId="17" xfId="1" applyNumberFormat="1" applyFont="1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5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82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77" fontId="4" fillId="3" borderId="14" xfId="1" applyNumberFormat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right" vertical="center"/>
    </xf>
    <xf numFmtId="0" fontId="4" fillId="3" borderId="14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vertical="center"/>
    </xf>
    <xf numFmtId="177" fontId="4" fillId="3" borderId="38" xfId="1" applyNumberFormat="1" applyFont="1" applyFill="1" applyBorder="1" applyAlignment="1">
      <alignment horizontal="right" vertical="center"/>
    </xf>
    <xf numFmtId="0" fontId="4" fillId="2" borderId="34" xfId="1" applyFont="1" applyFill="1" applyBorder="1" applyAlignment="1">
      <alignment horizontal="left" vertical="center"/>
    </xf>
    <xf numFmtId="177" fontId="7" fillId="2" borderId="13" xfId="1" applyNumberFormat="1" applyFont="1" applyFill="1" applyBorder="1" applyAlignment="1">
      <alignment horizontal="center" vertical="center"/>
    </xf>
    <xf numFmtId="177" fontId="7" fillId="2" borderId="19" xfId="1" applyNumberFormat="1" applyFont="1" applyFill="1" applyBorder="1" applyAlignment="1">
      <alignment horizontal="center" vertical="center"/>
    </xf>
    <xf numFmtId="180" fontId="7" fillId="0" borderId="43" xfId="1" applyNumberFormat="1" applyFont="1" applyFill="1" applyBorder="1" applyAlignment="1">
      <alignment horizontal="center" vertical="center"/>
    </xf>
    <xf numFmtId="182" fontId="7" fillId="2" borderId="0" xfId="0" applyNumberFormat="1" applyFont="1" applyFill="1" applyAlignment="1">
      <alignment horizontal="center" vertical="center"/>
    </xf>
    <xf numFmtId="182" fontId="4" fillId="2" borderId="0" xfId="0" applyNumberFormat="1" applyFont="1" applyFill="1" applyAlignment="1">
      <alignment vertical="center"/>
    </xf>
    <xf numFmtId="0" fontId="8" fillId="3" borderId="4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177" fontId="4" fillId="2" borderId="48" xfId="1" applyNumberFormat="1" applyFont="1" applyFill="1" applyBorder="1" applyAlignment="1">
      <alignment vertical="center"/>
    </xf>
    <xf numFmtId="0" fontId="4" fillId="3" borderId="38" xfId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/>
    </xf>
    <xf numFmtId="0" fontId="8" fillId="3" borderId="56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left" vertical="center"/>
    </xf>
    <xf numFmtId="0" fontId="11" fillId="3" borderId="48" xfId="0" applyFont="1" applyFill="1" applyBorder="1" applyAlignment="1">
      <alignment horizontal="center" vertical="center"/>
    </xf>
    <xf numFmtId="58" fontId="11" fillId="3" borderId="14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34" xfId="1" applyNumberFormat="1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177" fontId="8" fillId="0" borderId="22" xfId="1" applyNumberFormat="1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58" fontId="11" fillId="3" borderId="34" xfId="0" applyNumberFormat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177" fontId="4" fillId="3" borderId="12" xfId="1" applyNumberFormat="1" applyFont="1" applyFill="1" applyBorder="1" applyAlignment="1">
      <alignment horizontal="right" vertical="center"/>
    </xf>
    <xf numFmtId="177" fontId="4" fillId="3" borderId="34" xfId="1" applyNumberFormat="1" applyFont="1" applyFill="1" applyBorder="1" applyAlignment="1">
      <alignment horizontal="right" vertical="center"/>
    </xf>
    <xf numFmtId="0" fontId="4" fillId="3" borderId="34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vertical="center"/>
    </xf>
    <xf numFmtId="0" fontId="4" fillId="3" borderId="38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83" fontId="4" fillId="3" borderId="14" xfId="1" applyNumberFormat="1" applyFont="1" applyFill="1" applyBorder="1" applyAlignment="1">
      <alignment vertical="center"/>
    </xf>
    <xf numFmtId="0" fontId="4" fillId="3" borderId="55" xfId="0" applyFont="1" applyFill="1" applyBorder="1" applyAlignment="1">
      <alignment horizontal="center" vertical="center"/>
    </xf>
    <xf numFmtId="183" fontId="4" fillId="3" borderId="57" xfId="1" applyNumberFormat="1" applyFont="1" applyFill="1" applyBorder="1" applyAlignment="1">
      <alignment vertical="center"/>
    </xf>
    <xf numFmtId="183" fontId="4" fillId="3" borderId="57" xfId="1" applyNumberFormat="1" applyFont="1" applyFill="1" applyBorder="1" applyAlignment="1">
      <alignment horizontal="center" vertical="center"/>
    </xf>
    <xf numFmtId="183" fontId="4" fillId="3" borderId="57" xfId="1" applyNumberFormat="1" applyFont="1" applyFill="1" applyBorder="1" applyAlignment="1">
      <alignment horizontal="right" vertical="center"/>
    </xf>
    <xf numFmtId="179" fontId="4" fillId="3" borderId="66" xfId="1" applyNumberFormat="1" applyFont="1" applyFill="1" applyBorder="1" applyAlignment="1">
      <alignment horizontal="left" vertical="center" wrapText="1"/>
    </xf>
    <xf numFmtId="179" fontId="4" fillId="3" borderId="65" xfId="1" applyNumberFormat="1" applyFont="1" applyFill="1" applyBorder="1" applyAlignment="1">
      <alignment horizontal="left" vertical="center" wrapText="1"/>
    </xf>
    <xf numFmtId="177" fontId="4" fillId="3" borderId="13" xfId="1" applyNumberFormat="1" applyFont="1" applyFill="1" applyBorder="1" applyAlignment="1">
      <alignment horizontal="center" vertical="center"/>
    </xf>
    <xf numFmtId="182" fontId="4" fillId="3" borderId="36" xfId="1" applyNumberFormat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left" vertical="center"/>
    </xf>
    <xf numFmtId="0" fontId="13" fillId="3" borderId="12" xfId="1" applyFont="1" applyFill="1" applyBorder="1" applyAlignment="1">
      <alignment horizontal="left" vertical="center"/>
    </xf>
    <xf numFmtId="179" fontId="4" fillId="2" borderId="33" xfId="1" applyNumberFormat="1" applyFont="1" applyFill="1" applyBorder="1" applyAlignment="1">
      <alignment vertical="center"/>
    </xf>
    <xf numFmtId="177" fontId="4" fillId="3" borderId="12" xfId="1" applyNumberFormat="1" applyFont="1" applyFill="1" applyBorder="1" applyAlignment="1">
      <alignment vertical="center"/>
    </xf>
    <xf numFmtId="179" fontId="13" fillId="2" borderId="70" xfId="1" applyNumberFormat="1" applyFont="1" applyFill="1" applyBorder="1" applyAlignment="1">
      <alignment horizontal="left" vertical="center" wrapText="1"/>
    </xf>
    <xf numFmtId="177" fontId="13" fillId="3" borderId="12" xfId="1" applyNumberFormat="1" applyFont="1" applyFill="1" applyBorder="1" applyAlignment="1">
      <alignment vertical="center"/>
    </xf>
    <xf numFmtId="0" fontId="13" fillId="3" borderId="14" xfId="1" applyFont="1" applyFill="1" applyBorder="1" applyAlignment="1">
      <alignment horizontal="center" vertical="center"/>
    </xf>
    <xf numFmtId="177" fontId="13" fillId="3" borderId="14" xfId="1" applyNumberFormat="1" applyFont="1" applyFill="1" applyBorder="1" applyAlignment="1">
      <alignment horizontal="right" vertical="center"/>
    </xf>
    <xf numFmtId="179" fontId="13" fillId="3" borderId="33" xfId="1" applyNumberFormat="1" applyFont="1" applyFill="1" applyBorder="1" applyAlignment="1">
      <alignment horizontal="left" vertical="center" wrapText="1"/>
    </xf>
    <xf numFmtId="0" fontId="13" fillId="0" borderId="14" xfId="1" applyFont="1" applyFill="1" applyBorder="1" applyAlignment="1">
      <alignment horizontal="center" vertical="center"/>
    </xf>
    <xf numFmtId="177" fontId="13" fillId="0" borderId="14" xfId="1" applyNumberFormat="1" applyFont="1" applyFill="1" applyBorder="1" applyAlignment="1">
      <alignment horizontal="right" vertical="center"/>
    </xf>
    <xf numFmtId="0" fontId="13" fillId="0" borderId="14" xfId="1" applyFont="1" applyFill="1" applyBorder="1" applyAlignment="1">
      <alignment horizontal="left" vertical="center"/>
    </xf>
    <xf numFmtId="177" fontId="13" fillId="0" borderId="14" xfId="1" applyNumberFormat="1" applyFont="1" applyFill="1" applyBorder="1" applyAlignment="1">
      <alignment vertical="center"/>
    </xf>
    <xf numFmtId="0" fontId="4" fillId="0" borderId="14" xfId="1" applyFont="1" applyFill="1" applyBorder="1" applyAlignment="1">
      <alignment horizontal="center" vertical="center"/>
    </xf>
    <xf numFmtId="177" fontId="13" fillId="0" borderId="18" xfId="1" applyNumberFormat="1" applyFont="1" applyFill="1" applyBorder="1" applyAlignment="1">
      <alignment vertical="center"/>
    </xf>
    <xf numFmtId="0" fontId="13" fillId="0" borderId="8" xfId="1" applyFont="1" applyFill="1" applyBorder="1" applyAlignment="1">
      <alignment horizontal="center" vertical="center"/>
    </xf>
    <xf numFmtId="177" fontId="13" fillId="0" borderId="8" xfId="1" applyNumberFormat="1" applyFont="1" applyFill="1" applyBorder="1" applyAlignment="1">
      <alignment horizontal="right" vertical="center"/>
    </xf>
    <xf numFmtId="177" fontId="4" fillId="3" borderId="8" xfId="1" applyNumberFormat="1" applyFont="1" applyFill="1" applyBorder="1" applyAlignment="1">
      <alignment vertical="center"/>
    </xf>
    <xf numFmtId="177" fontId="13" fillId="0" borderId="34" xfId="1" applyNumberFormat="1" applyFont="1" applyFill="1" applyBorder="1" applyAlignment="1">
      <alignment vertical="center"/>
    </xf>
    <xf numFmtId="0" fontId="4" fillId="0" borderId="34" xfId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right" vertical="center"/>
    </xf>
    <xf numFmtId="177" fontId="4" fillId="3" borderId="38" xfId="1" applyNumberFormat="1" applyFont="1" applyFill="1" applyBorder="1" applyAlignment="1">
      <alignment vertical="center"/>
    </xf>
    <xf numFmtId="184" fontId="4" fillId="3" borderId="34" xfId="1" applyNumberFormat="1" applyFont="1" applyFill="1" applyBorder="1" applyAlignment="1">
      <alignment vertical="center"/>
    </xf>
    <xf numFmtId="185" fontId="4" fillId="3" borderId="8" xfId="1" applyNumberFormat="1" applyFont="1" applyFill="1" applyBorder="1" applyAlignment="1">
      <alignment vertical="center"/>
    </xf>
    <xf numFmtId="177" fontId="13" fillId="3" borderId="14" xfId="1" applyNumberFormat="1" applyFont="1" applyFill="1" applyBorder="1" applyAlignment="1">
      <alignment vertical="center"/>
    </xf>
    <xf numFmtId="0" fontId="13" fillId="0" borderId="8" xfId="1" applyFont="1" applyFill="1" applyBorder="1" applyAlignment="1">
      <alignment horizontal="left" vertical="center"/>
    </xf>
    <xf numFmtId="0" fontId="4" fillId="3" borderId="56" xfId="1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/>
    </xf>
    <xf numFmtId="179" fontId="4" fillId="2" borderId="58" xfId="1" applyNumberFormat="1" applyFont="1" applyFill="1" applyBorder="1" applyAlignment="1">
      <alignment horizontal="left" vertical="center"/>
    </xf>
    <xf numFmtId="179" fontId="4" fillId="2" borderId="59" xfId="1" applyNumberFormat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right" vertical="center"/>
    </xf>
    <xf numFmtId="0" fontId="8" fillId="0" borderId="21" xfId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76" fontId="8" fillId="3" borderId="0" xfId="1" applyNumberFormat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179" fontId="4" fillId="2" borderId="9" xfId="1" applyNumberFormat="1" applyFont="1" applyFill="1" applyBorder="1" applyAlignment="1">
      <alignment horizontal="left" vertical="center"/>
    </xf>
    <xf numFmtId="179" fontId="4" fillId="2" borderId="10" xfId="1" applyNumberFormat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179" fontId="4" fillId="2" borderId="67" xfId="1" applyNumberFormat="1" applyFont="1" applyFill="1" applyBorder="1" applyAlignment="1">
      <alignment horizontal="left" vertical="center"/>
    </xf>
    <xf numFmtId="179" fontId="4" fillId="2" borderId="68" xfId="1" applyNumberFormat="1" applyFont="1" applyFill="1" applyBorder="1" applyAlignment="1">
      <alignment horizontal="left" vertical="center"/>
    </xf>
    <xf numFmtId="179" fontId="4" fillId="2" borderId="66" xfId="1" applyNumberFormat="1" applyFont="1" applyFill="1" applyBorder="1" applyAlignment="1">
      <alignment horizontal="left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179" fontId="13" fillId="2" borderId="33" xfId="1" applyNumberFormat="1" applyFont="1" applyFill="1" applyBorder="1" applyAlignment="1">
      <alignment horizontal="left" vertical="center" wrapText="1"/>
    </xf>
    <xf numFmtId="179" fontId="13" fillId="2" borderId="65" xfId="1" applyNumberFormat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179" fontId="4" fillId="3" borderId="33" xfId="1" applyNumberFormat="1" applyFont="1" applyFill="1" applyBorder="1" applyAlignment="1">
      <alignment horizontal="left" vertical="center" wrapText="1"/>
    </xf>
    <xf numFmtId="179" fontId="4" fillId="3" borderId="65" xfId="1" applyNumberFormat="1" applyFont="1" applyFill="1" applyBorder="1" applyAlignment="1">
      <alignment horizontal="left" vertical="center" wrapText="1"/>
    </xf>
    <xf numFmtId="179" fontId="4" fillId="3" borderId="56" xfId="1" applyNumberFormat="1" applyFont="1" applyFill="1" applyBorder="1" applyAlignment="1">
      <alignment horizontal="left" vertical="center" wrapText="1"/>
    </xf>
    <xf numFmtId="179" fontId="4" fillId="3" borderId="9" xfId="1" applyNumberFormat="1" applyFont="1" applyFill="1" applyBorder="1" applyAlignment="1">
      <alignment horizontal="left" vertical="center" wrapText="1"/>
    </xf>
    <xf numFmtId="179" fontId="4" fillId="3" borderId="66" xfId="1" applyNumberFormat="1" applyFont="1" applyFill="1" applyBorder="1" applyAlignment="1">
      <alignment horizontal="left" vertical="center" wrapText="1"/>
    </xf>
    <xf numFmtId="179" fontId="4" fillId="3" borderId="63" xfId="1" applyNumberFormat="1" applyFont="1" applyFill="1" applyBorder="1" applyAlignment="1">
      <alignment horizontal="left" vertical="center" wrapText="1"/>
    </xf>
    <xf numFmtId="179" fontId="4" fillId="3" borderId="64" xfId="1" applyNumberFormat="1" applyFont="1" applyFill="1" applyBorder="1" applyAlignment="1">
      <alignment horizontal="left" vertical="center" wrapText="1"/>
    </xf>
    <xf numFmtId="179" fontId="4" fillId="0" borderId="9" xfId="1" applyNumberFormat="1" applyFont="1" applyFill="1" applyBorder="1" applyAlignment="1">
      <alignment horizontal="left" vertical="center" wrapText="1"/>
    </xf>
    <xf numFmtId="179" fontId="13" fillId="0" borderId="66" xfId="1" applyNumberFormat="1" applyFont="1" applyFill="1" applyBorder="1" applyAlignment="1">
      <alignment horizontal="left" vertical="center" wrapText="1"/>
    </xf>
    <xf numFmtId="0" fontId="7" fillId="6" borderId="60" xfId="1" applyFont="1" applyFill="1" applyBorder="1" applyAlignment="1">
      <alignment horizontal="center" vertical="center"/>
    </xf>
    <xf numFmtId="0" fontId="7" fillId="6" borderId="61" xfId="1" applyFont="1" applyFill="1" applyBorder="1" applyAlignment="1">
      <alignment horizontal="center" vertical="center"/>
    </xf>
    <xf numFmtId="0" fontId="7" fillId="6" borderId="62" xfId="1" applyFont="1" applyFill="1" applyBorder="1" applyAlignment="1">
      <alignment horizontal="center" vertical="center"/>
    </xf>
    <xf numFmtId="179" fontId="4" fillId="2" borderId="14" xfId="1" applyNumberFormat="1" applyFont="1" applyFill="1" applyBorder="1" applyAlignment="1">
      <alignment horizontal="left" vertical="center" wrapText="1"/>
    </xf>
    <xf numFmtId="179" fontId="4" fillId="0" borderId="71" xfId="1" applyNumberFormat="1" applyFont="1" applyFill="1" applyBorder="1" applyAlignment="1">
      <alignment horizontal="left" vertical="center" wrapText="1"/>
    </xf>
    <xf numFmtId="179" fontId="4" fillId="0" borderId="72" xfId="1" applyNumberFormat="1" applyFont="1" applyFill="1" applyBorder="1" applyAlignment="1">
      <alignment horizontal="left" vertical="center" wrapText="1"/>
    </xf>
    <xf numFmtId="177" fontId="4" fillId="3" borderId="74" xfId="1" applyNumberFormat="1" applyFont="1" applyFill="1" applyBorder="1" applyAlignment="1">
      <alignment horizontal="center" vertical="center"/>
    </xf>
    <xf numFmtId="177" fontId="4" fillId="3" borderId="13" xfId="1" applyNumberFormat="1" applyFont="1" applyFill="1" applyBorder="1" applyAlignment="1">
      <alignment horizontal="center" vertical="center"/>
    </xf>
    <xf numFmtId="177" fontId="4" fillId="3" borderId="73" xfId="1" applyNumberFormat="1" applyFont="1" applyFill="1" applyBorder="1" applyAlignment="1">
      <alignment horizontal="center" vertical="center"/>
    </xf>
    <xf numFmtId="179" fontId="4" fillId="3" borderId="14" xfId="1" applyNumberFormat="1" applyFont="1" applyFill="1" applyBorder="1" applyAlignment="1">
      <alignment horizontal="left" vertical="center" wrapText="1"/>
    </xf>
    <xf numFmtId="179" fontId="4" fillId="0" borderId="33" xfId="1" applyNumberFormat="1" applyFont="1" applyFill="1" applyBorder="1" applyAlignment="1">
      <alignment horizontal="left" vertical="center" wrapText="1"/>
    </xf>
    <xf numFmtId="179" fontId="13" fillId="0" borderId="65" xfId="1" applyNumberFormat="1" applyFont="1" applyFill="1" applyBorder="1" applyAlignment="1">
      <alignment horizontal="left" vertical="center" wrapText="1"/>
    </xf>
    <xf numFmtId="179" fontId="4" fillId="0" borderId="65" xfId="1" applyNumberFormat="1" applyFont="1" applyFill="1" applyBorder="1" applyAlignment="1">
      <alignment horizontal="left" vertical="center" wrapText="1"/>
    </xf>
    <xf numFmtId="179" fontId="13" fillId="0" borderId="33" xfId="1" applyNumberFormat="1" applyFont="1" applyFill="1" applyBorder="1" applyAlignment="1">
      <alignment horizontal="left" vertical="center" wrapText="1"/>
    </xf>
    <xf numFmtId="182" fontId="4" fillId="3" borderId="18" xfId="1" applyNumberFormat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right" vertical="center"/>
    </xf>
    <xf numFmtId="0" fontId="7" fillId="0" borderId="21" xfId="1" applyFont="1" applyFill="1" applyBorder="1" applyAlignment="1">
      <alignment horizontal="right" vertical="center"/>
    </xf>
    <xf numFmtId="0" fontId="7" fillId="0" borderId="22" xfId="1" applyFont="1" applyFill="1" applyBorder="1" applyAlignment="1">
      <alignment horizontal="right" vertical="center"/>
    </xf>
    <xf numFmtId="177" fontId="4" fillId="3" borderId="19" xfId="1" applyNumberFormat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25" xfId="1" applyFont="1" applyFill="1" applyBorder="1" applyAlignment="1">
      <alignment horizontal="right" vertical="center"/>
    </xf>
    <xf numFmtId="0" fontId="7" fillId="2" borderId="28" xfId="1" applyFont="1" applyFill="1" applyBorder="1" applyAlignment="1">
      <alignment horizontal="right" vertical="center"/>
    </xf>
    <xf numFmtId="0" fontId="7" fillId="2" borderId="16" xfId="1" applyFont="1" applyFill="1" applyBorder="1" applyAlignment="1">
      <alignment horizontal="right" vertical="center"/>
    </xf>
    <xf numFmtId="0" fontId="7" fillId="2" borderId="17" xfId="1" applyFont="1" applyFill="1" applyBorder="1" applyAlignment="1">
      <alignment horizontal="right" vertical="center"/>
    </xf>
    <xf numFmtId="177" fontId="4" fillId="3" borderId="37" xfId="1" applyNumberFormat="1" applyFont="1" applyFill="1" applyBorder="1" applyAlignment="1">
      <alignment horizontal="center" vertical="center"/>
    </xf>
    <xf numFmtId="179" fontId="4" fillId="2" borderId="34" xfId="1" applyNumberFormat="1" applyFont="1" applyFill="1" applyBorder="1" applyAlignment="1">
      <alignment horizontal="left" vertical="center" wrapText="1"/>
    </xf>
    <xf numFmtId="182" fontId="4" fillId="3" borderId="36" xfId="1" applyNumberFormat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182" fontId="4" fillId="3" borderId="56" xfId="1" applyNumberFormat="1" applyFont="1" applyFill="1" applyBorder="1" applyAlignment="1">
      <alignment horizontal="center" vertical="center"/>
    </xf>
    <xf numFmtId="0" fontId="4" fillId="3" borderId="56" xfId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8"/>
  <sheetViews>
    <sheetView tabSelected="1" zoomScale="90" zoomScaleNormal="90" workbookViewId="0">
      <selection activeCell="J11" sqref="J11"/>
    </sheetView>
  </sheetViews>
  <sheetFormatPr defaultColWidth="9" defaultRowHeight="16.5" x14ac:dyDescent="0.15"/>
  <cols>
    <col min="1" max="1" width="8.375" style="15" customWidth="1"/>
    <col min="2" max="2" width="16.125" style="19" customWidth="1"/>
    <col min="3" max="3" width="20" style="19" customWidth="1"/>
    <col min="4" max="4" width="15.375" style="19" customWidth="1"/>
    <col min="5" max="5" width="7.375" style="1" customWidth="1"/>
    <col min="6" max="6" width="8.625" style="1" customWidth="1"/>
    <col min="7" max="7" width="7.375" style="1" customWidth="1"/>
    <col min="8" max="8" width="9" style="1" bestFit="1" customWidth="1"/>
    <col min="9" max="9" width="53.5" style="1" bestFit="1" customWidth="1"/>
    <col min="10" max="16384" width="9" style="1"/>
  </cols>
  <sheetData>
    <row r="1" spans="1:11" ht="39.950000000000003" customHeight="1" x14ac:dyDescent="0.15">
      <c r="A1" s="152" t="s">
        <v>13</v>
      </c>
      <c r="B1" s="152"/>
      <c r="C1" s="152"/>
      <c r="D1" s="152"/>
      <c r="E1" s="152"/>
      <c r="F1" s="152"/>
      <c r="G1" s="152"/>
      <c r="H1" s="152"/>
      <c r="I1" s="152"/>
    </row>
    <row r="2" spans="1:11" ht="26.1" customHeight="1" x14ac:dyDescent="0.15">
      <c r="A2" s="43" t="s">
        <v>12</v>
      </c>
      <c r="B2" s="43" t="s">
        <v>14</v>
      </c>
      <c r="C2" s="43"/>
      <c r="D2" s="43"/>
      <c r="E2" s="44"/>
      <c r="F2" s="45"/>
      <c r="G2" s="43"/>
      <c r="H2" s="45"/>
      <c r="I2" s="44"/>
    </row>
    <row r="3" spans="1:11" ht="26.1" customHeight="1" x14ac:dyDescent="0.15">
      <c r="A3" s="16" t="s">
        <v>15</v>
      </c>
      <c r="B3" s="16" t="s">
        <v>16</v>
      </c>
      <c r="C3" s="16"/>
      <c r="D3" s="16"/>
      <c r="E3" s="20"/>
      <c r="F3" s="21"/>
      <c r="G3" s="16"/>
      <c r="H3" s="21"/>
    </row>
    <row r="4" spans="1:11" ht="26.1" customHeight="1" x14ac:dyDescent="0.15">
      <c r="A4" s="43" t="s">
        <v>53</v>
      </c>
      <c r="B4" s="46"/>
      <c r="C4" s="47"/>
      <c r="D4" s="47"/>
      <c r="E4" s="44"/>
      <c r="F4" s="48"/>
      <c r="G4" s="43"/>
      <c r="H4" s="44"/>
      <c r="I4" s="44"/>
    </row>
    <row r="5" spans="1:11" ht="26.1" customHeight="1" thickBot="1" x14ac:dyDescent="0.2">
      <c r="A5" s="153"/>
      <c r="B5" s="153"/>
      <c r="C5" s="153"/>
      <c r="D5" s="153"/>
      <c r="E5" s="153"/>
      <c r="F5" s="153"/>
      <c r="G5" s="2"/>
      <c r="H5" s="3"/>
    </row>
    <row r="6" spans="1:11" ht="33.75" customHeight="1" x14ac:dyDescent="0.15">
      <c r="A6" s="4" t="s">
        <v>0</v>
      </c>
      <c r="B6" s="5" t="s">
        <v>1</v>
      </c>
      <c r="C6" s="154" t="s">
        <v>2</v>
      </c>
      <c r="D6" s="155"/>
      <c r="E6" s="6" t="s">
        <v>3</v>
      </c>
      <c r="F6" s="7" t="s">
        <v>4</v>
      </c>
      <c r="G6" s="8" t="s">
        <v>5</v>
      </c>
      <c r="H6" s="9" t="s">
        <v>6</v>
      </c>
      <c r="I6" s="10" t="s">
        <v>7</v>
      </c>
    </row>
    <row r="7" spans="1:11" ht="26.1" customHeight="1" x14ac:dyDescent="0.15">
      <c r="A7" s="11">
        <v>1</v>
      </c>
      <c r="B7" s="66" t="s">
        <v>80</v>
      </c>
      <c r="C7" s="156" t="s">
        <v>82</v>
      </c>
      <c r="D7" s="157"/>
      <c r="E7" s="93">
        <v>15683</v>
      </c>
      <c r="F7" s="12" t="s">
        <v>31</v>
      </c>
      <c r="G7" s="93">
        <v>1</v>
      </c>
      <c r="H7" s="93">
        <f t="shared" ref="H7" si="0">E7*G7</f>
        <v>15683</v>
      </c>
      <c r="I7" s="13" t="s">
        <v>89</v>
      </c>
    </row>
    <row r="8" spans="1:11" ht="26.1" customHeight="1" x14ac:dyDescent="0.15">
      <c r="A8" s="11">
        <v>2</v>
      </c>
      <c r="B8" s="66" t="s">
        <v>47</v>
      </c>
      <c r="C8" s="156" t="s">
        <v>48</v>
      </c>
      <c r="D8" s="157"/>
      <c r="E8" s="93">
        <v>18221</v>
      </c>
      <c r="F8" s="12" t="s">
        <v>31</v>
      </c>
      <c r="G8" s="93">
        <v>2</v>
      </c>
      <c r="H8" s="93">
        <f t="shared" ref="H8:H9" si="1">E8*G8</f>
        <v>36442</v>
      </c>
      <c r="I8" s="13" t="s">
        <v>90</v>
      </c>
    </row>
    <row r="9" spans="1:11" ht="26.1" customHeight="1" x14ac:dyDescent="0.15">
      <c r="A9" s="163">
        <v>3</v>
      </c>
      <c r="B9" s="158" t="s">
        <v>81</v>
      </c>
      <c r="C9" s="160" t="s">
        <v>83</v>
      </c>
      <c r="D9" s="161"/>
      <c r="E9" s="93">
        <v>16389</v>
      </c>
      <c r="F9" s="12" t="s">
        <v>31</v>
      </c>
      <c r="G9" s="93">
        <v>1</v>
      </c>
      <c r="H9" s="93">
        <f t="shared" si="1"/>
        <v>16389</v>
      </c>
      <c r="I9" s="13" t="s">
        <v>93</v>
      </c>
    </row>
    <row r="10" spans="1:11" ht="26.1" customHeight="1" x14ac:dyDescent="0.15">
      <c r="A10" s="164"/>
      <c r="B10" s="159"/>
      <c r="C10" s="156"/>
      <c r="D10" s="162"/>
      <c r="E10" s="93">
        <v>21978</v>
      </c>
      <c r="F10" s="12" t="s">
        <v>31</v>
      </c>
      <c r="G10" s="93">
        <v>1</v>
      </c>
      <c r="H10" s="93">
        <f t="shared" ref="H10" si="2">E10*G10</f>
        <v>21978</v>
      </c>
      <c r="I10" s="13" t="s">
        <v>91</v>
      </c>
    </row>
    <row r="11" spans="1:11" ht="26.1" customHeight="1" thickBot="1" x14ac:dyDescent="0.2">
      <c r="A11" s="67">
        <v>4</v>
      </c>
      <c r="B11" s="58" t="s">
        <v>8</v>
      </c>
      <c r="C11" s="147" t="s">
        <v>9</v>
      </c>
      <c r="D11" s="148"/>
      <c r="E11" s="94">
        <f>追加费用!M30</f>
        <v>26758.967399999998</v>
      </c>
      <c r="F11" s="68" t="s">
        <v>10</v>
      </c>
      <c r="G11" s="94">
        <v>1</v>
      </c>
      <c r="H11" s="94">
        <f t="shared" ref="H11" si="3">E11*G11</f>
        <v>26758.967399999998</v>
      </c>
      <c r="I11" s="69" t="s">
        <v>84</v>
      </c>
    </row>
    <row r="12" spans="1:11" ht="26.1" customHeight="1" thickBot="1" x14ac:dyDescent="0.2">
      <c r="A12" s="149" t="s">
        <v>11</v>
      </c>
      <c r="B12" s="150"/>
      <c r="C12" s="150"/>
      <c r="D12" s="150"/>
      <c r="E12" s="150"/>
      <c r="F12" s="150"/>
      <c r="G12" s="151"/>
      <c r="H12" s="96">
        <f>SUM(H7:H11)</f>
        <v>117250.96739999999</v>
      </c>
      <c r="I12" s="14"/>
      <c r="K12" s="92"/>
    </row>
    <row r="13" spans="1:11" ht="26.1" customHeight="1" thickTop="1" x14ac:dyDescent="0.15">
      <c r="A13" s="22"/>
      <c r="B13" s="23"/>
      <c r="C13" s="23"/>
      <c r="D13" s="23"/>
      <c r="E13" s="25"/>
      <c r="F13" s="24"/>
      <c r="G13" s="39"/>
      <c r="H13" s="26"/>
      <c r="I13" s="36"/>
    </row>
    <row r="14" spans="1:11" ht="26.1" customHeight="1" x14ac:dyDescent="0.15">
      <c r="A14" s="27" t="s">
        <v>17</v>
      </c>
      <c r="B14" s="23"/>
      <c r="C14" s="23"/>
      <c r="D14" s="23"/>
      <c r="E14" s="25"/>
      <c r="F14" s="23"/>
      <c r="G14" s="40"/>
      <c r="H14" s="28" t="s">
        <v>18</v>
      </c>
      <c r="I14" s="37"/>
    </row>
    <row r="15" spans="1:11" ht="26.1" customHeight="1" x14ac:dyDescent="0.15">
      <c r="A15" s="29"/>
      <c r="B15" s="30"/>
      <c r="C15" s="30"/>
      <c r="D15" s="30"/>
      <c r="E15" s="25"/>
      <c r="F15" s="25"/>
      <c r="G15" s="41"/>
      <c r="H15" s="31"/>
      <c r="I15" s="37"/>
    </row>
    <row r="16" spans="1:11" ht="26.1" customHeight="1" thickBot="1" x14ac:dyDescent="0.2">
      <c r="A16" s="32"/>
      <c r="B16" s="33"/>
      <c r="C16" s="33"/>
      <c r="D16" s="33"/>
      <c r="E16" s="34"/>
      <c r="F16" s="34"/>
      <c r="G16" s="42"/>
      <c r="H16" s="35"/>
      <c r="I16" s="38"/>
    </row>
    <row r="17" spans="1:9" ht="26.1" customHeight="1" x14ac:dyDescent="0.15">
      <c r="B17" s="16"/>
      <c r="C17" s="16"/>
      <c r="D17" s="16"/>
      <c r="E17" s="17"/>
      <c r="F17" s="18"/>
      <c r="G17" s="18"/>
      <c r="H17" s="18"/>
      <c r="I17" s="18"/>
    </row>
    <row r="18" spans="1:9" ht="26.1" customHeight="1" x14ac:dyDescent="0.15">
      <c r="B18" s="16"/>
      <c r="C18" s="16"/>
      <c r="D18" s="16"/>
      <c r="E18" s="17"/>
      <c r="F18" s="18"/>
      <c r="G18" s="18"/>
      <c r="H18" s="17"/>
      <c r="I18" s="18"/>
    </row>
    <row r="19" spans="1:9" ht="26.1" customHeight="1" x14ac:dyDescent="0.15">
      <c r="B19" s="16"/>
      <c r="C19" s="16"/>
      <c r="D19" s="16"/>
      <c r="E19" s="17"/>
      <c r="F19" s="18"/>
      <c r="G19" s="18"/>
      <c r="H19" s="18"/>
      <c r="I19" s="18"/>
    </row>
    <row r="20" spans="1:9" ht="26.1" customHeight="1" x14ac:dyDescent="0.15">
      <c r="B20" s="16"/>
      <c r="C20" s="16"/>
      <c r="D20" s="16"/>
      <c r="E20" s="17"/>
      <c r="F20" s="18"/>
      <c r="G20" s="18"/>
      <c r="H20" s="18"/>
      <c r="I20" s="18"/>
    </row>
    <row r="21" spans="1:9" ht="26.1" customHeight="1" x14ac:dyDescent="0.15">
      <c r="B21" s="16"/>
      <c r="C21" s="16"/>
      <c r="D21" s="16"/>
      <c r="E21" s="17"/>
      <c r="F21" s="18"/>
      <c r="G21" s="18"/>
      <c r="H21" s="18"/>
      <c r="I21" s="18"/>
    </row>
    <row r="22" spans="1:9" ht="26.1" customHeight="1" x14ac:dyDescent="0.15">
      <c r="B22" s="16"/>
      <c r="C22" s="16"/>
      <c r="D22" s="16"/>
      <c r="E22" s="17"/>
      <c r="F22" s="18"/>
      <c r="G22" s="18"/>
      <c r="H22" s="18"/>
      <c r="I22" s="18"/>
    </row>
    <row r="23" spans="1:9" ht="26.1" customHeight="1" x14ac:dyDescent="0.15">
      <c r="B23" s="16"/>
      <c r="C23" s="16"/>
      <c r="D23" s="16"/>
      <c r="E23" s="17"/>
      <c r="F23" s="18"/>
      <c r="G23" s="18"/>
      <c r="H23" s="18"/>
      <c r="I23" s="18"/>
    </row>
    <row r="24" spans="1:9" ht="26.1" customHeight="1" x14ac:dyDescent="0.15">
      <c r="A24" s="1"/>
      <c r="B24" s="16"/>
      <c r="C24" s="16"/>
      <c r="D24" s="16"/>
      <c r="E24" s="17"/>
      <c r="F24" s="18"/>
      <c r="G24" s="18"/>
      <c r="H24" s="18"/>
      <c r="I24" s="18"/>
    </row>
    <row r="25" spans="1:9" ht="26.1" customHeight="1" x14ac:dyDescent="0.15">
      <c r="A25" s="1"/>
      <c r="B25" s="16"/>
      <c r="C25" s="16"/>
      <c r="D25" s="16"/>
      <c r="E25" s="17"/>
      <c r="F25" s="18"/>
      <c r="G25" s="18"/>
      <c r="H25" s="18"/>
      <c r="I25" s="18"/>
    </row>
    <row r="26" spans="1:9" ht="26.1" customHeight="1" x14ac:dyDescent="0.15">
      <c r="A26" s="1"/>
      <c r="B26" s="16"/>
      <c r="C26" s="16"/>
      <c r="D26" s="16"/>
      <c r="E26" s="17"/>
      <c r="F26" s="18"/>
      <c r="G26" s="18"/>
      <c r="H26" s="18"/>
      <c r="I26" s="18"/>
    </row>
    <row r="27" spans="1:9" ht="26.1" customHeight="1" x14ac:dyDescent="0.15">
      <c r="A27" s="1"/>
      <c r="B27" s="16"/>
      <c r="C27" s="16"/>
      <c r="D27" s="16"/>
      <c r="E27" s="17"/>
      <c r="F27" s="18"/>
      <c r="G27" s="18"/>
      <c r="H27" s="18"/>
      <c r="I27" s="18"/>
    </row>
    <row r="28" spans="1:9" ht="26.1" customHeight="1" x14ac:dyDescent="0.15">
      <c r="A28" s="1"/>
      <c r="B28" s="16"/>
      <c r="C28" s="16"/>
      <c r="D28" s="16"/>
      <c r="E28" s="17"/>
      <c r="F28" s="18"/>
      <c r="G28" s="18"/>
      <c r="H28" s="18"/>
      <c r="I28" s="18"/>
    </row>
    <row r="29" spans="1:9" ht="26.1" customHeight="1" x14ac:dyDescent="0.15">
      <c r="A29" s="1"/>
      <c r="B29" s="16"/>
      <c r="C29" s="16"/>
      <c r="D29" s="16"/>
      <c r="E29" s="17"/>
      <c r="F29" s="18"/>
      <c r="G29" s="18"/>
      <c r="H29" s="18"/>
      <c r="I29" s="18"/>
    </row>
    <row r="30" spans="1:9" ht="26.1" customHeight="1" x14ac:dyDescent="0.15">
      <c r="A30" s="1"/>
      <c r="B30" s="16"/>
      <c r="C30" s="16"/>
      <c r="D30" s="16"/>
      <c r="E30" s="17"/>
      <c r="F30" s="18"/>
      <c r="G30" s="18"/>
      <c r="H30" s="18"/>
      <c r="I30" s="18"/>
    </row>
    <row r="31" spans="1:9" ht="26.1" customHeight="1" x14ac:dyDescent="0.15">
      <c r="A31" s="1"/>
      <c r="B31" s="16"/>
      <c r="C31" s="16"/>
      <c r="D31" s="16"/>
      <c r="E31" s="17"/>
      <c r="F31" s="18"/>
      <c r="G31" s="18"/>
      <c r="H31" s="18"/>
      <c r="I31" s="18"/>
    </row>
    <row r="32" spans="1:9" ht="26.1" customHeight="1" x14ac:dyDescent="0.15">
      <c r="A32" s="1"/>
      <c r="B32" s="16"/>
      <c r="C32" s="16"/>
      <c r="D32" s="16"/>
      <c r="E32" s="17"/>
      <c r="F32" s="18"/>
      <c r="G32" s="18"/>
      <c r="H32" s="18"/>
      <c r="I32" s="18"/>
    </row>
    <row r="33" spans="1:9" ht="26.1" customHeight="1" x14ac:dyDescent="0.15">
      <c r="A33" s="1"/>
      <c r="B33" s="16"/>
      <c r="C33" s="16"/>
      <c r="D33" s="16"/>
      <c r="E33" s="17"/>
      <c r="F33" s="18"/>
      <c r="G33" s="18"/>
      <c r="H33" s="18"/>
      <c r="I33" s="18"/>
    </row>
    <row r="34" spans="1:9" ht="26.1" customHeight="1" x14ac:dyDescent="0.15">
      <c r="A34" s="1"/>
      <c r="B34" s="16"/>
      <c r="C34" s="16"/>
      <c r="D34" s="16"/>
      <c r="E34" s="17"/>
      <c r="F34" s="18"/>
      <c r="G34" s="18"/>
      <c r="H34" s="18"/>
      <c r="I34" s="18"/>
    </row>
    <row r="35" spans="1:9" ht="26.1" customHeight="1" x14ac:dyDescent="0.15">
      <c r="A35" s="1"/>
      <c r="B35" s="16"/>
      <c r="C35" s="16"/>
      <c r="D35" s="16"/>
      <c r="E35" s="17"/>
      <c r="F35" s="18"/>
      <c r="G35" s="18"/>
      <c r="H35" s="18"/>
      <c r="I35" s="18"/>
    </row>
    <row r="36" spans="1:9" ht="26.1" customHeight="1" x14ac:dyDescent="0.15">
      <c r="A36" s="1"/>
      <c r="B36" s="16"/>
      <c r="C36" s="16"/>
      <c r="D36" s="16"/>
      <c r="E36" s="17"/>
      <c r="F36" s="18"/>
      <c r="G36" s="18"/>
      <c r="H36" s="18"/>
      <c r="I36" s="18"/>
    </row>
    <row r="37" spans="1:9" ht="26.1" customHeight="1" x14ac:dyDescent="0.15">
      <c r="A37" s="1"/>
      <c r="B37" s="16"/>
      <c r="C37" s="16"/>
      <c r="D37" s="16"/>
      <c r="E37" s="17"/>
      <c r="F37" s="18"/>
      <c r="G37" s="18"/>
      <c r="H37" s="18"/>
      <c r="I37" s="18"/>
    </row>
    <row r="38" spans="1:9" ht="26.1" customHeight="1" x14ac:dyDescent="0.15">
      <c r="A38" s="1"/>
      <c r="B38" s="16"/>
      <c r="C38" s="16"/>
      <c r="D38" s="16"/>
      <c r="E38" s="17"/>
      <c r="F38" s="18"/>
      <c r="G38" s="18"/>
      <c r="H38" s="18"/>
      <c r="I38" s="18"/>
    </row>
    <row r="39" spans="1:9" ht="26.1" customHeight="1" x14ac:dyDescent="0.15">
      <c r="A39" s="1"/>
      <c r="B39" s="16"/>
      <c r="C39" s="16"/>
      <c r="D39" s="16"/>
      <c r="E39" s="17"/>
      <c r="F39" s="18"/>
      <c r="G39" s="18"/>
      <c r="H39" s="18"/>
      <c r="I39" s="18"/>
    </row>
    <row r="40" spans="1:9" ht="26.1" customHeight="1" x14ac:dyDescent="0.15">
      <c r="A40" s="1"/>
      <c r="B40" s="16"/>
      <c r="C40" s="16"/>
      <c r="D40" s="16"/>
      <c r="E40" s="17"/>
      <c r="F40" s="18"/>
      <c r="G40" s="18"/>
      <c r="H40" s="18"/>
      <c r="I40" s="18"/>
    </row>
    <row r="41" spans="1:9" ht="26.1" customHeight="1" x14ac:dyDescent="0.15">
      <c r="A41" s="1"/>
      <c r="B41" s="16"/>
      <c r="C41" s="16"/>
      <c r="D41" s="16"/>
      <c r="E41" s="17"/>
      <c r="F41" s="18"/>
      <c r="G41" s="18"/>
      <c r="H41" s="18"/>
      <c r="I41" s="18"/>
    </row>
    <row r="42" spans="1:9" ht="26.1" customHeight="1" x14ac:dyDescent="0.15">
      <c r="A42" s="1"/>
      <c r="B42" s="16"/>
      <c r="C42" s="16"/>
      <c r="D42" s="16"/>
      <c r="E42" s="17"/>
      <c r="F42" s="18"/>
      <c r="G42" s="18"/>
      <c r="H42" s="18"/>
      <c r="I42" s="18"/>
    </row>
    <row r="43" spans="1:9" ht="26.1" customHeight="1" x14ac:dyDescent="0.15">
      <c r="A43" s="1"/>
      <c r="B43" s="16"/>
      <c r="C43" s="16"/>
      <c r="D43" s="16"/>
      <c r="E43" s="17"/>
      <c r="F43" s="18"/>
      <c r="G43" s="18"/>
      <c r="H43" s="18"/>
      <c r="I43" s="18"/>
    </row>
    <row r="44" spans="1:9" ht="26.1" customHeight="1" x14ac:dyDescent="0.15">
      <c r="A44" s="1"/>
      <c r="B44" s="16"/>
      <c r="C44" s="16"/>
      <c r="D44" s="16"/>
      <c r="E44" s="17"/>
      <c r="F44" s="18"/>
      <c r="G44" s="18"/>
      <c r="H44" s="18"/>
      <c r="I44" s="18"/>
    </row>
    <row r="45" spans="1:9" ht="26.1" customHeight="1" x14ac:dyDescent="0.15">
      <c r="A45" s="1"/>
      <c r="B45" s="16"/>
      <c r="C45" s="16"/>
      <c r="D45" s="16"/>
      <c r="E45" s="17"/>
      <c r="F45" s="18"/>
      <c r="G45" s="18"/>
      <c r="H45" s="18"/>
      <c r="I45" s="18"/>
    </row>
    <row r="46" spans="1:9" ht="26.1" customHeight="1" x14ac:dyDescent="0.15">
      <c r="A46" s="1"/>
      <c r="B46" s="16"/>
      <c r="C46" s="16"/>
      <c r="D46" s="16"/>
      <c r="E46" s="17"/>
      <c r="F46" s="18"/>
      <c r="G46" s="18"/>
      <c r="H46" s="18"/>
      <c r="I46" s="18"/>
    </row>
    <row r="47" spans="1:9" ht="26.1" customHeight="1" x14ac:dyDescent="0.15">
      <c r="A47" s="1"/>
      <c r="B47" s="16"/>
      <c r="C47" s="16"/>
      <c r="D47" s="16"/>
      <c r="E47" s="17"/>
      <c r="F47" s="18"/>
      <c r="G47" s="18"/>
      <c r="H47" s="18"/>
      <c r="I47" s="18"/>
    </row>
    <row r="48" spans="1:9" ht="26.1" customHeight="1" x14ac:dyDescent="0.15">
      <c r="A48" s="1"/>
      <c r="B48" s="16"/>
      <c r="C48" s="16"/>
      <c r="D48" s="16"/>
      <c r="E48" s="17"/>
      <c r="F48" s="18"/>
      <c r="G48" s="18"/>
      <c r="H48" s="18"/>
      <c r="I48" s="18"/>
    </row>
  </sheetData>
  <mergeCells count="10">
    <mergeCell ref="C11:D11"/>
    <mergeCell ref="A12:G12"/>
    <mergeCell ref="A1:I1"/>
    <mergeCell ref="A5:F5"/>
    <mergeCell ref="C6:D6"/>
    <mergeCell ref="C8:D8"/>
    <mergeCell ref="C7:D7"/>
    <mergeCell ref="B9:B10"/>
    <mergeCell ref="C9:D10"/>
    <mergeCell ref="A9:A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5"/>
  <sheetViews>
    <sheetView zoomScale="90" zoomScaleNormal="90" workbookViewId="0">
      <selection activeCell="D13" sqref="D13"/>
    </sheetView>
  </sheetViews>
  <sheetFormatPr defaultRowHeight="26.1" customHeight="1" x14ac:dyDescent="0.15"/>
  <cols>
    <col min="1" max="1" width="13" style="65" customWidth="1"/>
    <col min="2" max="2" width="16.5" style="65" customWidth="1"/>
    <col min="3" max="3" width="9" style="65"/>
    <col min="4" max="4" width="25" style="65" bestFit="1" customWidth="1"/>
    <col min="5" max="5" width="40.875" style="65" customWidth="1"/>
    <col min="6" max="6" width="17.75" style="65" customWidth="1"/>
    <col min="7" max="7" width="15.625" style="65" customWidth="1"/>
    <col min="8" max="8" width="11.75" style="65" customWidth="1"/>
    <col min="9" max="9" width="11.5" style="65" customWidth="1"/>
    <col min="10" max="16384" width="9" style="65"/>
  </cols>
  <sheetData>
    <row r="1" spans="1:10" ht="39.950000000000003" customHeight="1" thickBot="1" x14ac:dyDescent="0.2">
      <c r="A1" s="74" t="s">
        <v>39</v>
      </c>
    </row>
    <row r="2" spans="1:10" ht="26.1" customHeight="1" x14ac:dyDescent="0.15">
      <c r="A2" s="80" t="s">
        <v>23</v>
      </c>
      <c r="B2" s="64" t="s">
        <v>19</v>
      </c>
      <c r="C2" s="64" t="s">
        <v>20</v>
      </c>
      <c r="D2" s="64" t="s">
        <v>21</v>
      </c>
      <c r="E2" s="64" t="s">
        <v>32</v>
      </c>
      <c r="F2" s="64" t="s">
        <v>33</v>
      </c>
      <c r="G2" s="64" t="s">
        <v>34</v>
      </c>
      <c r="H2" s="64" t="s">
        <v>35</v>
      </c>
      <c r="I2" s="81" t="s">
        <v>36</v>
      </c>
      <c r="J2" s="65" t="s">
        <v>88</v>
      </c>
    </row>
    <row r="3" spans="1:10" ht="33.75" customHeight="1" x14ac:dyDescent="0.15">
      <c r="A3" s="75" t="s">
        <v>64</v>
      </c>
      <c r="B3" s="91">
        <v>44034</v>
      </c>
      <c r="C3" s="76">
        <v>1</v>
      </c>
      <c r="D3" s="76" t="s">
        <v>55</v>
      </c>
      <c r="E3" s="77" t="s">
        <v>56</v>
      </c>
      <c r="F3" s="76" t="s">
        <v>37</v>
      </c>
      <c r="G3" s="76" t="s">
        <v>69</v>
      </c>
      <c r="H3" s="105" t="s">
        <v>72</v>
      </c>
      <c r="I3" s="98" t="s">
        <v>38</v>
      </c>
      <c r="J3" s="65" t="s">
        <v>85</v>
      </c>
    </row>
    <row r="4" spans="1:10" ht="27.75" customHeight="1" x14ac:dyDescent="0.15">
      <c r="A4" s="75" t="s">
        <v>65</v>
      </c>
      <c r="B4" s="91" t="s">
        <v>75</v>
      </c>
      <c r="C4" s="76">
        <v>3</v>
      </c>
      <c r="D4" s="76" t="s">
        <v>57</v>
      </c>
      <c r="E4" s="77" t="s">
        <v>58</v>
      </c>
      <c r="F4" s="105" t="s">
        <v>37</v>
      </c>
      <c r="G4" s="76" t="s">
        <v>70</v>
      </c>
      <c r="H4" s="76" t="s">
        <v>52</v>
      </c>
      <c r="I4" s="98" t="s">
        <v>38</v>
      </c>
      <c r="J4" s="65" t="s">
        <v>92</v>
      </c>
    </row>
    <row r="5" spans="1:10" ht="27.75" customHeight="1" x14ac:dyDescent="0.15">
      <c r="A5" s="75" t="s">
        <v>66</v>
      </c>
      <c r="B5" s="91" t="s">
        <v>76</v>
      </c>
      <c r="C5" s="76">
        <v>2</v>
      </c>
      <c r="D5" s="76" t="s">
        <v>79</v>
      </c>
      <c r="E5" s="77" t="s">
        <v>59</v>
      </c>
      <c r="F5" s="105" t="s">
        <v>37</v>
      </c>
      <c r="G5" s="76" t="s">
        <v>71</v>
      </c>
      <c r="H5" s="76" t="s">
        <v>52</v>
      </c>
      <c r="I5" s="98" t="s">
        <v>38</v>
      </c>
      <c r="J5" s="65" t="s">
        <v>86</v>
      </c>
    </row>
    <row r="6" spans="1:10" ht="26.1" customHeight="1" x14ac:dyDescent="0.15">
      <c r="A6" s="75" t="s">
        <v>67</v>
      </c>
      <c r="B6" s="91" t="s">
        <v>77</v>
      </c>
      <c r="C6" s="76">
        <v>2</v>
      </c>
      <c r="D6" s="76" t="s">
        <v>60</v>
      </c>
      <c r="E6" s="77" t="s">
        <v>61</v>
      </c>
      <c r="F6" s="76" t="s">
        <v>37</v>
      </c>
      <c r="G6" s="76" t="s">
        <v>70</v>
      </c>
      <c r="H6" s="76" t="s">
        <v>40</v>
      </c>
      <c r="I6" s="98" t="s">
        <v>38</v>
      </c>
      <c r="J6" s="65" t="s">
        <v>86</v>
      </c>
    </row>
    <row r="7" spans="1:10" ht="26.1" customHeight="1" x14ac:dyDescent="0.15">
      <c r="A7" s="87" t="s">
        <v>68</v>
      </c>
      <c r="B7" s="99" t="s">
        <v>78</v>
      </c>
      <c r="C7" s="88">
        <v>3</v>
      </c>
      <c r="D7" s="88" t="s">
        <v>62</v>
      </c>
      <c r="E7" s="89" t="s">
        <v>63</v>
      </c>
      <c r="F7" s="88" t="s">
        <v>37</v>
      </c>
      <c r="G7" s="88" t="s">
        <v>70</v>
      </c>
      <c r="H7" s="88" t="s">
        <v>40</v>
      </c>
      <c r="I7" s="90" t="s">
        <v>38</v>
      </c>
      <c r="J7" s="65" t="s">
        <v>87</v>
      </c>
    </row>
    <row r="8" spans="1:10" ht="26.1" customHeight="1" thickBot="1" x14ac:dyDescent="0.2">
      <c r="A8" s="165" t="s">
        <v>27</v>
      </c>
      <c r="B8" s="166"/>
      <c r="C8" s="97">
        <f>SUM(C3:C7)</f>
        <v>11</v>
      </c>
      <c r="D8" s="78"/>
      <c r="E8" s="78"/>
      <c r="F8" s="78"/>
      <c r="G8" s="78"/>
      <c r="H8" s="78"/>
      <c r="I8" s="79"/>
    </row>
    <row r="9" spans="1:10" ht="26.1" customHeight="1" thickBot="1" x14ac:dyDescent="0.2"/>
    <row r="10" spans="1:10" ht="26.1" customHeight="1" x14ac:dyDescent="0.15">
      <c r="A10" s="167" t="s">
        <v>54</v>
      </c>
      <c r="B10" s="168"/>
      <c r="C10" s="169"/>
    </row>
    <row r="11" spans="1:10" ht="26.1" customHeight="1" x14ac:dyDescent="0.15">
      <c r="A11" s="82" t="s">
        <v>43</v>
      </c>
      <c r="B11" s="83" t="s">
        <v>44</v>
      </c>
      <c r="C11" s="73" t="s">
        <v>41</v>
      </c>
    </row>
    <row r="12" spans="1:10" ht="26.1" customHeight="1" x14ac:dyDescent="0.15">
      <c r="A12" s="84" t="s">
        <v>73</v>
      </c>
      <c r="B12" s="85">
        <v>1</v>
      </c>
      <c r="C12" s="72">
        <f>1*1</f>
        <v>1</v>
      </c>
    </row>
    <row r="13" spans="1:10" ht="26.1" customHeight="1" x14ac:dyDescent="0.15">
      <c r="A13" s="84" t="s">
        <v>46</v>
      </c>
      <c r="B13" s="85">
        <v>2</v>
      </c>
      <c r="C13" s="72">
        <f>2*2</f>
        <v>4</v>
      </c>
    </row>
    <row r="14" spans="1:10" ht="26.1" customHeight="1" x14ac:dyDescent="0.15">
      <c r="A14" s="84" t="s">
        <v>74</v>
      </c>
      <c r="B14" s="85">
        <v>2</v>
      </c>
      <c r="C14" s="72">
        <f>3*2</f>
        <v>6</v>
      </c>
    </row>
    <row r="15" spans="1:10" ht="26.1" customHeight="1" thickBot="1" x14ac:dyDescent="0.2">
      <c r="A15" s="170" t="s">
        <v>42</v>
      </c>
      <c r="B15" s="171"/>
      <c r="C15" s="86">
        <f>SUM(C12:C14)</f>
        <v>11</v>
      </c>
    </row>
  </sheetData>
  <mergeCells count="3">
    <mergeCell ref="A8:B8"/>
    <mergeCell ref="A10:C10"/>
    <mergeCell ref="A15:B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1"/>
  <sheetViews>
    <sheetView zoomScale="90" zoomScaleNormal="90" workbookViewId="0">
      <pane ySplit="2" topLeftCell="A9" activePane="bottomLeft" state="frozen"/>
      <selection activeCell="C9" sqref="C9:D9"/>
      <selection pane="bottomLeft" activeCell="D10" sqref="D10:L13"/>
    </sheetView>
  </sheetViews>
  <sheetFormatPr defaultColWidth="9" defaultRowHeight="26.1" customHeight="1" x14ac:dyDescent="0.15"/>
  <cols>
    <col min="1" max="1" width="8.375" style="15" customWidth="1"/>
    <col min="2" max="2" width="21.375" style="62" customWidth="1"/>
    <col min="3" max="3" width="22.625" style="15" customWidth="1"/>
    <col min="4" max="4" width="16.125" style="19" customWidth="1"/>
    <col min="5" max="5" width="24.5" style="19" customWidth="1"/>
    <col min="6" max="6" width="28.25" style="19" customWidth="1"/>
    <col min="7" max="7" width="7.375" style="1" customWidth="1"/>
    <col min="8" max="8" width="8.625" style="1" customWidth="1"/>
    <col min="9" max="12" width="7.375" style="1" customWidth="1"/>
    <col min="13" max="13" width="10.625" style="49" customWidth="1"/>
    <col min="14" max="16384" width="9" style="1"/>
  </cols>
  <sheetData>
    <row r="1" spans="1:13" ht="39.950000000000003" customHeight="1" thickBot="1" x14ac:dyDescent="0.2">
      <c r="A1" s="152" t="s">
        <v>49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s="49" customFormat="1" ht="26.1" customHeight="1" thickBot="1" x14ac:dyDescent="0.2">
      <c r="A2" s="4" t="s">
        <v>0</v>
      </c>
      <c r="B2" s="50" t="s">
        <v>50</v>
      </c>
      <c r="C2" s="51" t="s">
        <v>51</v>
      </c>
      <c r="D2" s="5" t="s">
        <v>22</v>
      </c>
      <c r="E2" s="154" t="s">
        <v>2</v>
      </c>
      <c r="F2" s="155"/>
      <c r="G2" s="6" t="s">
        <v>3</v>
      </c>
      <c r="H2" s="7" t="s">
        <v>4</v>
      </c>
      <c r="I2" s="7" t="s">
        <v>23</v>
      </c>
      <c r="J2" s="7" t="s">
        <v>24</v>
      </c>
      <c r="K2" s="7" t="s">
        <v>25</v>
      </c>
      <c r="L2" s="9" t="s">
        <v>26</v>
      </c>
      <c r="M2" s="10" t="s">
        <v>27</v>
      </c>
    </row>
    <row r="3" spans="1:13" ht="26.1" customHeight="1" x14ac:dyDescent="0.15">
      <c r="A3" s="186" t="s">
        <v>45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</row>
    <row r="4" spans="1:13" ht="26.1" customHeight="1" x14ac:dyDescent="0.15">
      <c r="A4" s="71">
        <v>1</v>
      </c>
      <c r="B4" s="200">
        <v>44034</v>
      </c>
      <c r="C4" s="201" t="s">
        <v>94</v>
      </c>
      <c r="D4" s="55" t="s">
        <v>95</v>
      </c>
      <c r="E4" s="189" t="s">
        <v>96</v>
      </c>
      <c r="F4" s="189"/>
      <c r="G4" s="101">
        <v>120</v>
      </c>
      <c r="H4" s="100" t="s">
        <v>97</v>
      </c>
      <c r="I4" s="101">
        <v>1</v>
      </c>
      <c r="J4" s="101">
        <v>1</v>
      </c>
      <c r="K4" s="101">
        <v>2</v>
      </c>
      <c r="L4" s="52">
        <f t="shared" ref="L4:L21" si="0">G4*I4*J4*K4</f>
        <v>240</v>
      </c>
      <c r="M4" s="192">
        <f>SUM(L4:L20)</f>
        <v>12181</v>
      </c>
    </row>
    <row r="5" spans="1:13" ht="26.1" customHeight="1" x14ac:dyDescent="0.15">
      <c r="A5" s="71">
        <v>2</v>
      </c>
      <c r="B5" s="200"/>
      <c r="C5" s="201"/>
      <c r="D5" s="55" t="s">
        <v>98</v>
      </c>
      <c r="E5" s="195" t="s">
        <v>99</v>
      </c>
      <c r="F5" s="195"/>
      <c r="G5" s="56">
        <v>60</v>
      </c>
      <c r="H5" s="108" t="s">
        <v>100</v>
      </c>
      <c r="I5" s="52">
        <v>1</v>
      </c>
      <c r="J5" s="52">
        <v>1</v>
      </c>
      <c r="K5" s="52">
        <v>1</v>
      </c>
      <c r="L5" s="52">
        <f t="shared" si="0"/>
        <v>60</v>
      </c>
      <c r="M5" s="193"/>
    </row>
    <row r="6" spans="1:13" ht="26.1" customHeight="1" x14ac:dyDescent="0.15">
      <c r="A6" s="71">
        <v>3</v>
      </c>
      <c r="B6" s="200"/>
      <c r="C6" s="201"/>
      <c r="D6" s="55" t="s">
        <v>101</v>
      </c>
      <c r="E6" s="195" t="s">
        <v>102</v>
      </c>
      <c r="F6" s="195"/>
      <c r="G6" s="56">
        <v>40</v>
      </c>
      <c r="H6" s="108" t="s">
        <v>100</v>
      </c>
      <c r="I6" s="52">
        <v>1</v>
      </c>
      <c r="J6" s="52">
        <v>1</v>
      </c>
      <c r="K6" s="52">
        <v>4</v>
      </c>
      <c r="L6" s="52">
        <f t="shared" si="0"/>
        <v>160</v>
      </c>
      <c r="M6" s="193"/>
    </row>
    <row r="7" spans="1:13" ht="26.1" customHeight="1" x14ac:dyDescent="0.15">
      <c r="A7" s="71">
        <v>4</v>
      </c>
      <c r="B7" s="200"/>
      <c r="C7" s="201"/>
      <c r="D7" s="119" t="s">
        <v>103</v>
      </c>
      <c r="E7" s="196" t="s">
        <v>153</v>
      </c>
      <c r="F7" s="197"/>
      <c r="G7" s="109">
        <v>150</v>
      </c>
      <c r="H7" s="108" t="s">
        <v>152</v>
      </c>
      <c r="I7" s="52">
        <v>1</v>
      </c>
      <c r="J7" s="52">
        <v>1</v>
      </c>
      <c r="K7" s="52">
        <v>1</v>
      </c>
      <c r="L7" s="52">
        <f t="shared" si="0"/>
        <v>150</v>
      </c>
      <c r="M7" s="193"/>
    </row>
    <row r="8" spans="1:13" ht="26.1" customHeight="1" x14ac:dyDescent="0.15">
      <c r="A8" s="71">
        <v>5</v>
      </c>
      <c r="B8" s="200"/>
      <c r="C8" s="201"/>
      <c r="D8" s="55" t="s">
        <v>104</v>
      </c>
      <c r="E8" s="199" t="s">
        <v>128</v>
      </c>
      <c r="F8" s="197"/>
      <c r="G8" s="109">
        <v>70</v>
      </c>
      <c r="H8" s="108" t="s">
        <v>97</v>
      </c>
      <c r="I8" s="52">
        <v>1</v>
      </c>
      <c r="J8" s="52">
        <v>1</v>
      </c>
      <c r="K8" s="52">
        <v>1</v>
      </c>
      <c r="L8" s="52">
        <f t="shared" si="0"/>
        <v>70</v>
      </c>
      <c r="M8" s="193"/>
    </row>
    <row r="9" spans="1:13" ht="26.1" customHeight="1" x14ac:dyDescent="0.15">
      <c r="A9" s="71">
        <v>6</v>
      </c>
      <c r="B9" s="200"/>
      <c r="C9" s="201"/>
      <c r="D9" s="55" t="s">
        <v>105</v>
      </c>
      <c r="E9" s="172" t="s">
        <v>127</v>
      </c>
      <c r="F9" s="173"/>
      <c r="G9" s="109">
        <v>240</v>
      </c>
      <c r="H9" s="53" t="s">
        <v>97</v>
      </c>
      <c r="I9" s="52">
        <v>1</v>
      </c>
      <c r="J9" s="52">
        <v>1</v>
      </c>
      <c r="K9" s="52">
        <v>1</v>
      </c>
      <c r="L9" s="52">
        <f t="shared" si="0"/>
        <v>240</v>
      </c>
      <c r="M9" s="193"/>
    </row>
    <row r="10" spans="1:13" ht="26.1" customHeight="1" x14ac:dyDescent="0.15">
      <c r="A10" s="71">
        <v>7</v>
      </c>
      <c r="B10" s="200"/>
      <c r="C10" s="201"/>
      <c r="D10" s="174" t="s">
        <v>113</v>
      </c>
      <c r="E10" s="121" t="s">
        <v>106</v>
      </c>
      <c r="F10" s="115"/>
      <c r="G10" s="56">
        <v>80</v>
      </c>
      <c r="H10" s="108" t="s">
        <v>107</v>
      </c>
      <c r="I10" s="52">
        <v>1</v>
      </c>
      <c r="J10" s="52">
        <v>1</v>
      </c>
      <c r="K10" s="52">
        <v>15</v>
      </c>
      <c r="L10" s="52">
        <f t="shared" si="0"/>
        <v>1200</v>
      </c>
      <c r="M10" s="193"/>
    </row>
    <row r="11" spans="1:13" ht="26.1" customHeight="1" x14ac:dyDescent="0.15">
      <c r="A11" s="71">
        <v>8</v>
      </c>
      <c r="B11" s="200"/>
      <c r="C11" s="201"/>
      <c r="D11" s="175"/>
      <c r="E11" s="121" t="s">
        <v>108</v>
      </c>
      <c r="F11" s="114"/>
      <c r="G11" s="56">
        <v>80</v>
      </c>
      <c r="H11" s="108" t="s">
        <v>107</v>
      </c>
      <c r="I11" s="52">
        <v>1</v>
      </c>
      <c r="J11" s="52">
        <v>1</v>
      </c>
      <c r="K11" s="52">
        <v>15</v>
      </c>
      <c r="L11" s="52">
        <f t="shared" si="0"/>
        <v>1200</v>
      </c>
      <c r="M11" s="193"/>
    </row>
    <row r="12" spans="1:13" ht="26.1" customHeight="1" x14ac:dyDescent="0.15">
      <c r="A12" s="71">
        <v>9</v>
      </c>
      <c r="B12" s="200"/>
      <c r="C12" s="201"/>
      <c r="D12" s="175"/>
      <c r="E12" s="121" t="s">
        <v>109</v>
      </c>
      <c r="F12" s="114"/>
      <c r="G12" s="122">
        <v>300</v>
      </c>
      <c r="H12" s="100" t="s">
        <v>110</v>
      </c>
      <c r="I12" s="101">
        <v>1</v>
      </c>
      <c r="J12" s="101">
        <v>2</v>
      </c>
      <c r="K12" s="101">
        <v>4</v>
      </c>
      <c r="L12" s="52">
        <f t="shared" si="0"/>
        <v>2400</v>
      </c>
      <c r="M12" s="193"/>
    </row>
    <row r="13" spans="1:13" ht="26.1" customHeight="1" x14ac:dyDescent="0.15">
      <c r="A13" s="71">
        <v>10</v>
      </c>
      <c r="B13" s="200"/>
      <c r="C13" s="201"/>
      <c r="D13" s="176"/>
      <c r="E13" s="121" t="s">
        <v>111</v>
      </c>
      <c r="F13" s="114"/>
      <c r="G13" s="56">
        <v>600</v>
      </c>
      <c r="H13" s="108" t="s">
        <v>112</v>
      </c>
      <c r="I13" s="52">
        <v>1</v>
      </c>
      <c r="J13" s="52">
        <v>1</v>
      </c>
      <c r="K13" s="52">
        <v>2</v>
      </c>
      <c r="L13" s="52">
        <f t="shared" si="0"/>
        <v>1200</v>
      </c>
      <c r="M13" s="193"/>
    </row>
    <row r="14" spans="1:13" ht="26.1" customHeight="1" x14ac:dyDescent="0.15">
      <c r="A14" s="71">
        <v>11</v>
      </c>
      <c r="B14" s="200"/>
      <c r="C14" s="201"/>
      <c r="D14" s="120" t="s">
        <v>114</v>
      </c>
      <c r="E14" s="127" t="s">
        <v>115</v>
      </c>
      <c r="F14" s="123"/>
      <c r="G14" s="124">
        <v>18</v>
      </c>
      <c r="H14" s="125" t="s">
        <v>142</v>
      </c>
      <c r="I14" s="126">
        <v>1</v>
      </c>
      <c r="J14" s="126">
        <v>1</v>
      </c>
      <c r="K14" s="126">
        <v>1</v>
      </c>
      <c r="L14" s="52">
        <f t="shared" si="0"/>
        <v>18</v>
      </c>
      <c r="M14" s="193"/>
    </row>
    <row r="15" spans="1:13" ht="26.1" customHeight="1" x14ac:dyDescent="0.15">
      <c r="A15" s="71">
        <v>12</v>
      </c>
      <c r="B15" s="200"/>
      <c r="C15" s="201"/>
      <c r="D15" s="130" t="s">
        <v>116</v>
      </c>
      <c r="E15" s="196" t="s">
        <v>120</v>
      </c>
      <c r="F15" s="197"/>
      <c r="G15" s="131">
        <v>84</v>
      </c>
      <c r="H15" s="128" t="s">
        <v>117</v>
      </c>
      <c r="I15" s="129">
        <v>1</v>
      </c>
      <c r="J15" s="129">
        <v>1</v>
      </c>
      <c r="K15" s="129">
        <v>1</v>
      </c>
      <c r="L15" s="129">
        <f t="shared" si="0"/>
        <v>84</v>
      </c>
      <c r="M15" s="193"/>
    </row>
    <row r="16" spans="1:13" ht="32.25" customHeight="1" x14ac:dyDescent="0.15">
      <c r="A16" s="71">
        <v>13</v>
      </c>
      <c r="B16" s="200"/>
      <c r="C16" s="201"/>
      <c r="D16" s="55" t="s">
        <v>118</v>
      </c>
      <c r="E16" s="196" t="s">
        <v>154</v>
      </c>
      <c r="F16" s="198"/>
      <c r="G16" s="131">
        <v>91</v>
      </c>
      <c r="H16" s="132" t="s">
        <v>119</v>
      </c>
      <c r="I16" s="129">
        <v>1</v>
      </c>
      <c r="J16" s="129">
        <v>1</v>
      </c>
      <c r="K16" s="129">
        <v>1</v>
      </c>
      <c r="L16" s="129">
        <f t="shared" si="0"/>
        <v>91</v>
      </c>
      <c r="M16" s="193"/>
    </row>
    <row r="17" spans="1:13" ht="26.1" customHeight="1" x14ac:dyDescent="0.15">
      <c r="A17" s="71">
        <v>14</v>
      </c>
      <c r="B17" s="200"/>
      <c r="C17" s="201"/>
      <c r="D17" s="55" t="s">
        <v>121</v>
      </c>
      <c r="E17" s="196" t="s">
        <v>155</v>
      </c>
      <c r="F17" s="198"/>
      <c r="G17" s="131">
        <v>390</v>
      </c>
      <c r="H17" s="132" t="s">
        <v>119</v>
      </c>
      <c r="I17" s="129">
        <v>1</v>
      </c>
      <c r="J17" s="129">
        <v>1</v>
      </c>
      <c r="K17" s="129">
        <v>1</v>
      </c>
      <c r="L17" s="129">
        <f t="shared" si="0"/>
        <v>390</v>
      </c>
      <c r="M17" s="193"/>
    </row>
    <row r="18" spans="1:13" ht="30.75" customHeight="1" x14ac:dyDescent="0.15">
      <c r="A18" s="71">
        <v>15</v>
      </c>
      <c r="B18" s="200"/>
      <c r="C18" s="201"/>
      <c r="D18" s="55" t="s">
        <v>124</v>
      </c>
      <c r="E18" s="177" t="s">
        <v>156</v>
      </c>
      <c r="F18" s="178"/>
      <c r="G18" s="143">
        <v>700</v>
      </c>
      <c r="H18" s="108" t="s">
        <v>125</v>
      </c>
      <c r="I18" s="126">
        <v>1</v>
      </c>
      <c r="J18" s="126">
        <v>2</v>
      </c>
      <c r="K18" s="126">
        <v>1</v>
      </c>
      <c r="L18" s="126">
        <f t="shared" si="0"/>
        <v>1400</v>
      </c>
      <c r="M18" s="193"/>
    </row>
    <row r="19" spans="1:13" ht="26.1" customHeight="1" x14ac:dyDescent="0.15">
      <c r="A19" s="71">
        <v>16</v>
      </c>
      <c r="B19" s="200"/>
      <c r="C19" s="201"/>
      <c r="D19" s="55" t="s">
        <v>122</v>
      </c>
      <c r="E19" s="196" t="s">
        <v>126</v>
      </c>
      <c r="F19" s="198"/>
      <c r="G19" s="131">
        <v>1918</v>
      </c>
      <c r="H19" s="132" t="s">
        <v>119</v>
      </c>
      <c r="I19" s="129">
        <v>1</v>
      </c>
      <c r="J19" s="129">
        <v>1</v>
      </c>
      <c r="K19" s="129">
        <v>1</v>
      </c>
      <c r="L19" s="129">
        <f t="shared" si="0"/>
        <v>1918</v>
      </c>
      <c r="M19" s="193"/>
    </row>
    <row r="20" spans="1:13" ht="26.1" customHeight="1" x14ac:dyDescent="0.15">
      <c r="A20" s="95">
        <v>17</v>
      </c>
      <c r="B20" s="200"/>
      <c r="C20" s="201"/>
      <c r="D20" s="103" t="s">
        <v>122</v>
      </c>
      <c r="E20" s="190" t="s">
        <v>123</v>
      </c>
      <c r="F20" s="191"/>
      <c r="G20" s="137">
        <v>1360</v>
      </c>
      <c r="H20" s="138" t="s">
        <v>119</v>
      </c>
      <c r="I20" s="139">
        <v>1</v>
      </c>
      <c r="J20" s="139">
        <v>1</v>
      </c>
      <c r="K20" s="139">
        <v>1</v>
      </c>
      <c r="L20" s="139">
        <f t="shared" si="0"/>
        <v>1360</v>
      </c>
      <c r="M20" s="194"/>
    </row>
    <row r="21" spans="1:13" ht="26.1" customHeight="1" x14ac:dyDescent="0.15">
      <c r="A21" s="146">
        <v>18</v>
      </c>
      <c r="B21" s="117" t="s">
        <v>129</v>
      </c>
      <c r="C21" s="118" t="s">
        <v>130</v>
      </c>
      <c r="D21" s="106" t="s">
        <v>139</v>
      </c>
      <c r="E21" s="180" t="s">
        <v>141</v>
      </c>
      <c r="F21" s="181"/>
      <c r="G21" s="136">
        <v>120</v>
      </c>
      <c r="H21" s="53" t="s">
        <v>140</v>
      </c>
      <c r="I21" s="54">
        <v>1</v>
      </c>
      <c r="J21" s="54">
        <v>1</v>
      </c>
      <c r="K21" s="54">
        <v>1</v>
      </c>
      <c r="L21" s="54">
        <f t="shared" si="0"/>
        <v>120</v>
      </c>
      <c r="M21" s="116">
        <f>SUM(L21:L21)</f>
        <v>120</v>
      </c>
    </row>
    <row r="22" spans="1:13" ht="26.1" customHeight="1" x14ac:dyDescent="0.15">
      <c r="A22" s="71">
        <v>19</v>
      </c>
      <c r="B22" s="214" t="s">
        <v>131</v>
      </c>
      <c r="C22" s="215" t="s">
        <v>132</v>
      </c>
      <c r="D22" s="70" t="s">
        <v>143</v>
      </c>
      <c r="E22" s="182" t="s">
        <v>145</v>
      </c>
      <c r="F22" s="183"/>
      <c r="G22" s="140">
        <v>300</v>
      </c>
      <c r="H22" s="107" t="s">
        <v>144</v>
      </c>
      <c r="I22" s="57">
        <v>1</v>
      </c>
      <c r="J22" s="57">
        <v>2</v>
      </c>
      <c r="K22" s="57">
        <v>3</v>
      </c>
      <c r="L22" s="57">
        <f t="shared" ref="L22:L24" si="1">G22*I22*J22*K22</f>
        <v>1800</v>
      </c>
      <c r="M22" s="212">
        <f>SUM(L22:L24)</f>
        <v>2216.8000000000002</v>
      </c>
    </row>
    <row r="23" spans="1:13" ht="26.1" customHeight="1" x14ac:dyDescent="0.15">
      <c r="A23" s="71">
        <v>20</v>
      </c>
      <c r="B23" s="200"/>
      <c r="C23" s="216"/>
      <c r="D23" s="106" t="s">
        <v>149</v>
      </c>
      <c r="E23" s="180" t="s">
        <v>150</v>
      </c>
      <c r="F23" s="181"/>
      <c r="G23" s="142">
        <v>22.4</v>
      </c>
      <c r="H23" s="53" t="s">
        <v>151</v>
      </c>
      <c r="I23" s="54">
        <v>1</v>
      </c>
      <c r="J23" s="54">
        <v>1</v>
      </c>
      <c r="K23" s="54">
        <v>12</v>
      </c>
      <c r="L23" s="54">
        <f t="shared" ref="L23" si="2">G23*I23*J23*K23</f>
        <v>268.79999999999995</v>
      </c>
      <c r="M23" s="193"/>
    </row>
    <row r="24" spans="1:13" ht="26.1" customHeight="1" x14ac:dyDescent="0.15">
      <c r="A24" s="95">
        <v>21</v>
      </c>
      <c r="B24" s="200"/>
      <c r="C24" s="216"/>
      <c r="D24" s="103" t="s">
        <v>138</v>
      </c>
      <c r="E24" s="213" t="s">
        <v>157</v>
      </c>
      <c r="F24" s="213"/>
      <c r="G24" s="141">
        <v>14.8</v>
      </c>
      <c r="H24" s="104" t="s">
        <v>146</v>
      </c>
      <c r="I24" s="102">
        <v>1</v>
      </c>
      <c r="J24" s="102">
        <v>1</v>
      </c>
      <c r="K24" s="102">
        <v>10</v>
      </c>
      <c r="L24" s="102">
        <f t="shared" si="1"/>
        <v>148</v>
      </c>
      <c r="M24" s="194"/>
    </row>
    <row r="25" spans="1:13" ht="26.1" customHeight="1" x14ac:dyDescent="0.15">
      <c r="A25" s="71">
        <v>22</v>
      </c>
      <c r="B25" s="214" t="s">
        <v>133</v>
      </c>
      <c r="C25" s="215" t="s">
        <v>134</v>
      </c>
      <c r="D25" s="144" t="s">
        <v>135</v>
      </c>
      <c r="E25" s="184" t="s">
        <v>148</v>
      </c>
      <c r="F25" s="185"/>
      <c r="G25" s="133">
        <v>600</v>
      </c>
      <c r="H25" s="134" t="s">
        <v>136</v>
      </c>
      <c r="I25" s="135">
        <v>1</v>
      </c>
      <c r="J25" s="135">
        <v>1</v>
      </c>
      <c r="K25" s="135">
        <v>1</v>
      </c>
      <c r="L25" s="135">
        <f>G25*I25*J25*K25</f>
        <v>600</v>
      </c>
      <c r="M25" s="193">
        <f>SUM(L25:L26)</f>
        <v>9100</v>
      </c>
    </row>
    <row r="26" spans="1:13" ht="26.1" customHeight="1" thickBot="1" x14ac:dyDescent="0.2">
      <c r="A26" s="110">
        <v>23</v>
      </c>
      <c r="B26" s="217"/>
      <c r="C26" s="218"/>
      <c r="D26" s="145" t="s">
        <v>137</v>
      </c>
      <c r="E26" s="179" t="s">
        <v>147</v>
      </c>
      <c r="F26" s="179"/>
      <c r="G26" s="111">
        <v>8500</v>
      </c>
      <c r="H26" s="112" t="s">
        <v>136</v>
      </c>
      <c r="I26" s="113">
        <v>1</v>
      </c>
      <c r="J26" s="113">
        <v>1</v>
      </c>
      <c r="K26" s="113">
        <v>1</v>
      </c>
      <c r="L26" s="113">
        <f>G26*I26*J26*K26</f>
        <v>8500</v>
      </c>
      <c r="M26" s="205"/>
    </row>
    <row r="27" spans="1:13" ht="26.1" customHeight="1" x14ac:dyDescent="0.15">
      <c r="A27" s="206" t="s">
        <v>28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8"/>
      <c r="M27" s="59">
        <f>SUM(M4:M26)</f>
        <v>23617.8</v>
      </c>
    </row>
    <row r="28" spans="1:13" ht="26.1" customHeight="1" x14ac:dyDescent="0.15">
      <c r="A28" s="206" t="s">
        <v>29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8"/>
      <c r="M28" s="59">
        <f>M27*10%</f>
        <v>2361.7800000000002</v>
      </c>
    </row>
    <row r="29" spans="1:13" ht="26.1" customHeight="1" thickBot="1" x14ac:dyDescent="0.2">
      <c r="A29" s="209" t="s">
        <v>30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1"/>
      <c r="M29" s="60">
        <f>(M27+M28)*3%</f>
        <v>779.38739999999996</v>
      </c>
    </row>
    <row r="30" spans="1:13" ht="26.1" customHeight="1" thickBot="1" x14ac:dyDescent="0.2">
      <c r="A30" s="202" t="s">
        <v>11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4"/>
      <c r="M30" s="61">
        <f>SUM(M27:M29)</f>
        <v>26758.967399999998</v>
      </c>
    </row>
    <row r="31" spans="1:13" ht="26.1" customHeight="1" thickTop="1" x14ac:dyDescent="0.15">
      <c r="D31" s="16"/>
      <c r="E31" s="16"/>
      <c r="F31" s="16"/>
      <c r="G31" s="17"/>
      <c r="H31" s="18"/>
      <c r="I31" s="18"/>
      <c r="J31" s="18"/>
      <c r="K31" s="18"/>
      <c r="L31" s="18"/>
      <c r="M31" s="20"/>
    </row>
    <row r="32" spans="1:13" ht="26.1" customHeight="1" x14ac:dyDescent="0.15">
      <c r="D32" s="16"/>
      <c r="E32" s="16"/>
      <c r="F32" s="16"/>
      <c r="G32" s="17"/>
      <c r="H32" s="18"/>
      <c r="I32" s="18"/>
      <c r="J32" s="18"/>
      <c r="K32" s="18"/>
      <c r="L32" s="18"/>
      <c r="M32" s="20"/>
    </row>
    <row r="33" spans="1:13" ht="26.1" customHeight="1" x14ac:dyDescent="0.15">
      <c r="D33" s="16"/>
      <c r="E33" s="16"/>
      <c r="F33" s="16"/>
      <c r="G33" s="17"/>
      <c r="H33" s="18"/>
      <c r="I33" s="18"/>
      <c r="J33" s="18"/>
      <c r="K33" s="18"/>
      <c r="L33" s="18"/>
      <c r="M33" s="20"/>
    </row>
    <row r="34" spans="1:13" ht="26.1" customHeight="1" x14ac:dyDescent="0.15">
      <c r="D34" s="16"/>
      <c r="E34" s="16"/>
      <c r="F34" s="16"/>
      <c r="G34" s="17"/>
      <c r="H34" s="18"/>
      <c r="I34" s="18"/>
      <c r="J34" s="18"/>
      <c r="K34" s="18"/>
      <c r="L34" s="18"/>
      <c r="M34" s="20"/>
    </row>
    <row r="35" spans="1:13" ht="26.1" customHeight="1" x14ac:dyDescent="0.15">
      <c r="D35" s="16"/>
      <c r="E35" s="16"/>
      <c r="F35" s="16"/>
      <c r="G35" s="17"/>
      <c r="H35" s="18"/>
      <c r="I35" s="18"/>
      <c r="J35" s="18"/>
      <c r="K35" s="18"/>
      <c r="L35" s="18"/>
      <c r="M35" s="20"/>
    </row>
    <row r="36" spans="1:13" ht="26.1" customHeight="1" x14ac:dyDescent="0.15">
      <c r="D36" s="16"/>
      <c r="E36" s="16"/>
      <c r="F36" s="16"/>
      <c r="G36" s="17"/>
      <c r="H36" s="18"/>
      <c r="I36" s="18"/>
      <c r="J36" s="18"/>
      <c r="K36" s="18"/>
      <c r="L36" s="18"/>
      <c r="M36" s="20"/>
    </row>
    <row r="37" spans="1:13" ht="26.1" customHeight="1" x14ac:dyDescent="0.15">
      <c r="A37" s="1"/>
      <c r="B37" s="63"/>
      <c r="C37" s="49"/>
      <c r="D37" s="16"/>
      <c r="E37" s="16"/>
      <c r="F37" s="16"/>
      <c r="G37" s="17"/>
      <c r="H37" s="18"/>
      <c r="I37" s="18"/>
      <c r="J37" s="18"/>
      <c r="K37" s="18"/>
      <c r="L37" s="18"/>
      <c r="M37" s="20"/>
    </row>
    <row r="38" spans="1:13" ht="26.1" customHeight="1" x14ac:dyDescent="0.15">
      <c r="A38" s="1"/>
      <c r="B38" s="63"/>
      <c r="C38" s="49"/>
      <c r="D38" s="16"/>
      <c r="E38" s="16"/>
      <c r="F38" s="16"/>
      <c r="G38" s="17"/>
      <c r="H38" s="18"/>
      <c r="I38" s="18"/>
      <c r="J38" s="18"/>
      <c r="K38" s="18"/>
      <c r="L38" s="18"/>
      <c r="M38" s="20"/>
    </row>
    <row r="39" spans="1:13" ht="26.1" customHeight="1" x14ac:dyDescent="0.15">
      <c r="A39" s="1"/>
      <c r="B39" s="63"/>
      <c r="C39" s="49"/>
      <c r="D39" s="16"/>
      <c r="E39" s="16"/>
      <c r="F39" s="16"/>
      <c r="G39" s="17"/>
      <c r="H39" s="18"/>
      <c r="I39" s="18"/>
      <c r="J39" s="18"/>
      <c r="K39" s="18"/>
      <c r="L39" s="18"/>
      <c r="M39" s="20"/>
    </row>
    <row r="40" spans="1:13" ht="26.1" customHeight="1" x14ac:dyDescent="0.15">
      <c r="A40" s="1"/>
      <c r="B40" s="63"/>
      <c r="C40" s="49"/>
      <c r="D40" s="16"/>
      <c r="E40" s="16"/>
      <c r="F40" s="16"/>
      <c r="G40" s="17"/>
      <c r="H40" s="18"/>
      <c r="I40" s="18"/>
      <c r="J40" s="18"/>
      <c r="K40" s="18"/>
      <c r="L40" s="18"/>
      <c r="M40" s="20"/>
    </row>
    <row r="41" spans="1:13" ht="26.1" customHeight="1" x14ac:dyDescent="0.15">
      <c r="A41" s="1"/>
      <c r="B41" s="63"/>
      <c r="C41" s="49"/>
      <c r="D41" s="16"/>
      <c r="E41" s="16"/>
      <c r="F41" s="16"/>
      <c r="G41" s="17"/>
      <c r="H41" s="18"/>
      <c r="I41" s="18"/>
      <c r="J41" s="18"/>
      <c r="K41" s="18"/>
      <c r="L41" s="18"/>
      <c r="M41" s="20"/>
    </row>
    <row r="42" spans="1:13" ht="26.1" customHeight="1" x14ac:dyDescent="0.15">
      <c r="A42" s="1"/>
      <c r="B42" s="63"/>
      <c r="C42" s="49"/>
      <c r="D42" s="16"/>
      <c r="E42" s="16"/>
      <c r="F42" s="16"/>
      <c r="G42" s="17"/>
      <c r="H42" s="18"/>
      <c r="I42" s="18"/>
      <c r="J42" s="18"/>
      <c r="K42" s="18"/>
      <c r="L42" s="18"/>
      <c r="M42" s="20"/>
    </row>
    <row r="43" spans="1:13" ht="26.1" customHeight="1" x14ac:dyDescent="0.15">
      <c r="A43" s="1"/>
      <c r="B43" s="63"/>
      <c r="C43" s="49"/>
      <c r="D43" s="16"/>
      <c r="E43" s="16"/>
      <c r="F43" s="16"/>
      <c r="G43" s="17"/>
      <c r="H43" s="18"/>
      <c r="I43" s="18"/>
      <c r="J43" s="18"/>
      <c r="K43" s="18"/>
      <c r="L43" s="18"/>
      <c r="M43" s="20"/>
    </row>
    <row r="44" spans="1:13" ht="26.1" customHeight="1" x14ac:dyDescent="0.15">
      <c r="A44" s="1"/>
      <c r="B44" s="63"/>
      <c r="C44" s="49"/>
      <c r="D44" s="16"/>
      <c r="E44" s="16"/>
      <c r="F44" s="16"/>
      <c r="G44" s="17"/>
      <c r="H44" s="18"/>
      <c r="I44" s="18"/>
      <c r="J44" s="18"/>
      <c r="K44" s="18"/>
      <c r="L44" s="18"/>
      <c r="M44" s="20"/>
    </row>
    <row r="45" spans="1:13" ht="26.1" customHeight="1" x14ac:dyDescent="0.15">
      <c r="A45" s="1"/>
      <c r="B45" s="63"/>
      <c r="C45" s="49"/>
      <c r="D45" s="16"/>
      <c r="E45" s="16"/>
      <c r="F45" s="16"/>
      <c r="G45" s="17"/>
      <c r="H45" s="18"/>
      <c r="I45" s="18"/>
      <c r="J45" s="18"/>
      <c r="K45" s="18"/>
      <c r="L45" s="18"/>
      <c r="M45" s="20"/>
    </row>
    <row r="46" spans="1:13" ht="26.1" customHeight="1" x14ac:dyDescent="0.15">
      <c r="A46" s="1"/>
      <c r="B46" s="63"/>
      <c r="C46" s="49"/>
      <c r="D46" s="16"/>
      <c r="E46" s="16"/>
      <c r="F46" s="16"/>
      <c r="G46" s="17"/>
      <c r="H46" s="18"/>
      <c r="I46" s="18"/>
      <c r="J46" s="18"/>
      <c r="K46" s="18"/>
      <c r="L46" s="18"/>
      <c r="M46" s="20"/>
    </row>
    <row r="47" spans="1:13" ht="26.1" customHeight="1" x14ac:dyDescent="0.15">
      <c r="A47" s="1"/>
      <c r="B47" s="63"/>
      <c r="C47" s="49"/>
      <c r="D47" s="16"/>
      <c r="E47" s="16"/>
      <c r="F47" s="16"/>
      <c r="G47" s="17"/>
      <c r="H47" s="18"/>
      <c r="I47" s="18"/>
      <c r="J47" s="18"/>
      <c r="K47" s="18"/>
      <c r="L47" s="18"/>
      <c r="M47" s="20"/>
    </row>
    <row r="48" spans="1:13" ht="26.1" customHeight="1" x14ac:dyDescent="0.15">
      <c r="A48" s="1"/>
      <c r="B48" s="63"/>
      <c r="C48" s="49"/>
      <c r="D48" s="16"/>
      <c r="E48" s="16"/>
      <c r="F48" s="16"/>
      <c r="G48" s="17"/>
      <c r="H48" s="18"/>
      <c r="I48" s="18"/>
      <c r="J48" s="18"/>
      <c r="K48" s="18"/>
      <c r="L48" s="18"/>
      <c r="M48" s="20"/>
    </row>
    <row r="49" spans="1:13" ht="26.1" customHeight="1" x14ac:dyDescent="0.15">
      <c r="A49" s="1"/>
      <c r="B49" s="63"/>
      <c r="C49" s="49"/>
      <c r="D49" s="16"/>
      <c r="E49" s="16"/>
      <c r="F49" s="16"/>
      <c r="G49" s="17"/>
      <c r="H49" s="18"/>
      <c r="I49" s="18"/>
      <c r="J49" s="18"/>
      <c r="K49" s="18"/>
      <c r="L49" s="18"/>
      <c r="M49" s="20"/>
    </row>
    <row r="50" spans="1:13" ht="26.1" customHeight="1" x14ac:dyDescent="0.15">
      <c r="A50" s="1"/>
      <c r="B50" s="63"/>
      <c r="C50" s="49"/>
      <c r="D50" s="16"/>
      <c r="E50" s="16"/>
      <c r="F50" s="16"/>
      <c r="G50" s="17"/>
      <c r="H50" s="18"/>
      <c r="I50" s="18"/>
      <c r="J50" s="18"/>
      <c r="K50" s="18"/>
      <c r="L50" s="18"/>
      <c r="M50" s="20"/>
    </row>
    <row r="51" spans="1:13" ht="26.1" customHeight="1" x14ac:dyDescent="0.15">
      <c r="A51" s="1"/>
      <c r="B51" s="63"/>
      <c r="C51" s="49"/>
      <c r="D51" s="16"/>
      <c r="E51" s="16"/>
      <c r="F51" s="16"/>
      <c r="G51" s="17"/>
      <c r="H51" s="18"/>
      <c r="I51" s="18"/>
      <c r="J51" s="18"/>
      <c r="K51" s="18"/>
      <c r="L51" s="18"/>
      <c r="M51" s="20"/>
    </row>
    <row r="52" spans="1:13" ht="26.1" customHeight="1" x14ac:dyDescent="0.15">
      <c r="A52" s="1"/>
      <c r="B52" s="63"/>
      <c r="C52" s="49"/>
      <c r="D52" s="16"/>
      <c r="E52" s="16"/>
      <c r="F52" s="16"/>
      <c r="G52" s="17"/>
      <c r="H52" s="18"/>
      <c r="I52" s="18"/>
      <c r="J52" s="18"/>
      <c r="K52" s="18"/>
      <c r="L52" s="18"/>
      <c r="M52" s="20"/>
    </row>
    <row r="53" spans="1:13" ht="26.1" customHeight="1" x14ac:dyDescent="0.15">
      <c r="A53" s="1"/>
      <c r="B53" s="63"/>
      <c r="C53" s="49"/>
      <c r="D53" s="16"/>
      <c r="E53" s="16"/>
      <c r="F53" s="16"/>
      <c r="G53" s="17"/>
      <c r="H53" s="18"/>
      <c r="I53" s="18"/>
      <c r="J53" s="18"/>
      <c r="K53" s="18"/>
      <c r="L53" s="18"/>
      <c r="M53" s="20"/>
    </row>
    <row r="54" spans="1:13" ht="26.1" customHeight="1" x14ac:dyDescent="0.15">
      <c r="A54" s="1"/>
      <c r="B54" s="63"/>
      <c r="C54" s="49"/>
      <c r="D54" s="16"/>
      <c r="E54" s="16"/>
      <c r="F54" s="16"/>
      <c r="G54" s="17"/>
      <c r="H54" s="18"/>
      <c r="I54" s="18"/>
      <c r="J54" s="18"/>
      <c r="K54" s="18"/>
      <c r="L54" s="18"/>
      <c r="M54" s="20"/>
    </row>
    <row r="55" spans="1:13" ht="26.1" customHeight="1" x14ac:dyDescent="0.15">
      <c r="A55" s="1"/>
      <c r="B55" s="63"/>
      <c r="C55" s="49"/>
      <c r="D55" s="16"/>
      <c r="E55" s="16"/>
      <c r="F55" s="16"/>
      <c r="G55" s="17"/>
      <c r="H55" s="18"/>
      <c r="I55" s="18"/>
      <c r="J55" s="18"/>
      <c r="K55" s="18"/>
      <c r="L55" s="18"/>
      <c r="M55" s="20"/>
    </row>
    <row r="56" spans="1:13" ht="26.1" customHeight="1" x14ac:dyDescent="0.15">
      <c r="A56" s="1"/>
      <c r="B56" s="63"/>
      <c r="C56" s="49"/>
      <c r="D56" s="16"/>
      <c r="E56" s="16"/>
      <c r="F56" s="16"/>
      <c r="G56" s="17"/>
      <c r="H56" s="18"/>
      <c r="I56" s="18"/>
      <c r="J56" s="18"/>
      <c r="K56" s="18"/>
      <c r="L56" s="18"/>
      <c r="M56" s="20"/>
    </row>
    <row r="57" spans="1:13" ht="26.1" customHeight="1" x14ac:dyDescent="0.15">
      <c r="A57" s="1"/>
      <c r="B57" s="63"/>
      <c r="C57" s="49"/>
      <c r="D57" s="16"/>
      <c r="E57" s="16"/>
      <c r="F57" s="16"/>
      <c r="G57" s="17"/>
      <c r="H57" s="18"/>
      <c r="I57" s="18"/>
      <c r="J57" s="18"/>
      <c r="K57" s="18"/>
      <c r="L57" s="18"/>
      <c r="M57" s="20"/>
    </row>
    <row r="58" spans="1:13" ht="26.1" customHeight="1" x14ac:dyDescent="0.15">
      <c r="A58" s="1"/>
      <c r="B58" s="63"/>
      <c r="C58" s="49"/>
      <c r="D58" s="16"/>
      <c r="E58" s="16"/>
      <c r="F58" s="16"/>
      <c r="G58" s="17"/>
      <c r="H58" s="18"/>
      <c r="I58" s="18"/>
      <c r="J58" s="18"/>
      <c r="K58" s="18"/>
      <c r="L58" s="18"/>
      <c r="M58" s="20"/>
    </row>
    <row r="59" spans="1:13" ht="26.1" customHeight="1" x14ac:dyDescent="0.15">
      <c r="A59" s="1"/>
      <c r="B59" s="63"/>
      <c r="C59" s="49"/>
      <c r="D59" s="16"/>
      <c r="E59" s="16"/>
      <c r="F59" s="16"/>
      <c r="G59" s="17"/>
      <c r="H59" s="18"/>
      <c r="I59" s="18"/>
      <c r="J59" s="18"/>
      <c r="K59" s="18"/>
      <c r="L59" s="18"/>
      <c r="M59" s="20"/>
    </row>
    <row r="60" spans="1:13" ht="26.1" customHeight="1" x14ac:dyDescent="0.15">
      <c r="A60" s="1"/>
      <c r="B60" s="63"/>
      <c r="C60" s="49"/>
      <c r="D60" s="16"/>
      <c r="E60" s="16"/>
      <c r="F60" s="16"/>
      <c r="G60" s="17"/>
      <c r="H60" s="18"/>
      <c r="I60" s="18"/>
      <c r="J60" s="18"/>
      <c r="K60" s="18"/>
      <c r="L60" s="18"/>
      <c r="M60" s="20"/>
    </row>
    <row r="61" spans="1:13" ht="26.1" customHeight="1" x14ac:dyDescent="0.15">
      <c r="A61" s="1"/>
      <c r="B61" s="63"/>
      <c r="C61" s="49"/>
      <c r="D61" s="16"/>
      <c r="E61" s="16"/>
      <c r="F61" s="16"/>
      <c r="G61" s="17"/>
      <c r="H61" s="18"/>
      <c r="I61" s="18"/>
      <c r="J61" s="18"/>
      <c r="K61" s="18"/>
      <c r="L61" s="18"/>
      <c r="M61" s="20"/>
    </row>
  </sheetData>
  <mergeCells count="35">
    <mergeCell ref="A30:L30"/>
    <mergeCell ref="M25:M26"/>
    <mergeCell ref="E21:F21"/>
    <mergeCell ref="A27:L27"/>
    <mergeCell ref="A28:L28"/>
    <mergeCell ref="A29:L29"/>
    <mergeCell ref="M22:M24"/>
    <mergeCell ref="E24:F24"/>
    <mergeCell ref="B22:B24"/>
    <mergeCell ref="C22:C24"/>
    <mergeCell ref="B25:B26"/>
    <mergeCell ref="C25:C26"/>
    <mergeCell ref="A1:M1"/>
    <mergeCell ref="E2:F2"/>
    <mergeCell ref="A3:M3"/>
    <mergeCell ref="E4:F4"/>
    <mergeCell ref="E20:F20"/>
    <mergeCell ref="M4:M20"/>
    <mergeCell ref="E5:F5"/>
    <mergeCell ref="E6:F6"/>
    <mergeCell ref="E15:F15"/>
    <mergeCell ref="E16:F16"/>
    <mergeCell ref="E17:F17"/>
    <mergeCell ref="E7:F7"/>
    <mergeCell ref="E8:F8"/>
    <mergeCell ref="B4:B20"/>
    <mergeCell ref="C4:C20"/>
    <mergeCell ref="E19:F19"/>
    <mergeCell ref="E9:F9"/>
    <mergeCell ref="D10:D13"/>
    <mergeCell ref="E18:F18"/>
    <mergeCell ref="E26:F26"/>
    <mergeCell ref="E23:F23"/>
    <mergeCell ref="E22:F22"/>
    <mergeCell ref="E25:F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场次表</vt:lpstr>
      <vt:lpstr>追加费用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2020-11-04T06:16:21Z</dcterms:modified>
</cp:coreProperties>
</file>