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UBS】2018.5-至今\10、【以岭药业】\2020以岭药业社交媒体内容运维项目\1、Finance\确认-11月运维结算\"/>
    </mc:Choice>
  </mc:AlternateContent>
  <bookViews>
    <workbookView xWindow="0" yWindow="0" windowWidth="10845" windowHeight="6765"/>
  </bookViews>
  <sheets>
    <sheet name="facebook日常运营" sheetId="1" r:id="rId1"/>
    <sheet name="新闻稿件发布价格" sheetId="2" r:id="rId2"/>
  </sheets>
  <calcPr calcId="152511"/>
</workbook>
</file>

<file path=xl/calcChain.xml><?xml version="1.0" encoding="utf-8"?>
<calcChain xmlns="http://schemas.openxmlformats.org/spreadsheetml/2006/main">
  <c r="H7" i="1" l="1"/>
  <c r="H31" i="1" l="1"/>
  <c r="I31" i="1" s="1"/>
  <c r="I33" i="1" l="1"/>
  <c r="I34" i="1" s="1"/>
  <c r="I35" i="1" s="1"/>
  <c r="I36" i="1" s="1"/>
  <c r="H20" i="1"/>
  <c r="I20" i="1" s="1"/>
  <c r="I24" i="1" l="1"/>
  <c r="I25" i="1" s="1"/>
  <c r="I26" i="1" s="1"/>
  <c r="I27" i="1" s="1"/>
  <c r="F11" i="2"/>
  <c r="F9" i="2"/>
  <c r="H9" i="1"/>
  <c r="I9" i="1" s="1"/>
  <c r="H8" i="1"/>
  <c r="I5" i="1" l="1"/>
  <c r="I13" i="1" s="1"/>
  <c r="I14" i="1" s="1"/>
  <c r="I15" i="1" s="1"/>
  <c r="I16" i="1" s="1"/>
  <c r="I37" i="1" s="1"/>
</calcChain>
</file>

<file path=xl/sharedStrings.xml><?xml version="1.0" encoding="utf-8"?>
<sst xmlns="http://schemas.openxmlformats.org/spreadsheetml/2006/main" count="112" uniqueCount="85">
  <si>
    <t>单位</t>
  </si>
  <si>
    <t>日常运营</t>
  </si>
  <si>
    <t>日常贴文</t>
  </si>
  <si>
    <t>每月20篇贴文文案。每篇文案限修改3次，超过3次视同另一篇独立文案(不含图片设计，普通贴字数不限，带有链接的广告帖子 30个英文单词以内   广告的标题25个单词以内， 广告帖子90个英文单词以内)。</t>
  </si>
  <si>
    <t>篇</t>
  </si>
  <si>
    <t>贴文配图设计</t>
  </si>
  <si>
    <t>贴文配图创意设计每月10个。每个图片限修改3次，超过3次视同另一篇独
立图片设计</t>
  </si>
  <si>
    <t>个</t>
  </si>
  <si>
    <t>团队服务</t>
  </si>
  <si>
    <t>运营报告</t>
  </si>
  <si>
    <t>月</t>
  </si>
  <si>
    <t>使用第三方工具socialbakers检测粉丝页运营状况，作为运营数据支持。</t>
  </si>
  <si>
    <t>客户团队服务，活动对接策划、人员调配管理，用户经营回复。包括页面
的舆情监控和回复（粉丝留言评论，和主动与客户账号互动的贴文监控，
反馈给客户团队后由客户确认是否回复或转发互动）</t>
  </si>
  <si>
    <t>社交媒体维运金额 小计</t>
  </si>
  <si>
    <t>税6%</t>
  </si>
  <si>
    <t>总计</t>
  </si>
  <si>
    <t>线上小型活动</t>
  </si>
  <si>
    <t>线上小型
贴文互动活动</t>
  </si>
  <si>
    <t>针对客户账号提供的活动主题和目标粉丝策划并执行富有吸引力的社交媒
体活动，举行小型线上贴文互动活动。可加入kol活动创意（kol费用另
计）。
每次小型活动费用包括：
3篇贴文文案，
3张静态图片创意设计</t>
  </si>
  <si>
    <t>次</t>
  </si>
  <si>
    <t>活动报告</t>
  </si>
  <si>
    <t>数据报告</t>
  </si>
  <si>
    <t>小型活动总结在日常运营月度总结报告中提供，提供数据分析、活动盘点
、市场话题热点、总结问题并提出优化建议。</t>
  </si>
  <si>
    <t>费用包含在日常运营月度总结报告中</t>
  </si>
  <si>
    <t>根据客户提供的excel表模版，在活动结束后可提供一次简化版数据</t>
  </si>
  <si>
    <t>一次线上小型活动费用 小计</t>
  </si>
  <si>
    <t>小计</t>
  </si>
  <si>
    <t>区域</t>
  </si>
  <si>
    <t>国家</t>
  </si>
  <si>
    <t>报价费用/元（不含税）</t>
  </si>
  <si>
    <t>预计发布网站数/个</t>
  </si>
  <si>
    <t>备注</t>
  </si>
  <si>
    <t>每400个英文单词</t>
  </si>
  <si>
    <t>每加100个英文单词</t>
  </si>
  <si>
    <t>东南亚</t>
  </si>
  <si>
    <t>印尼、马来西亚、菲律宾、新加坡 、泰国、越南</t>
  </si>
  <si>
    <t>70~80</t>
  </si>
  <si>
    <t>增加素材（视频图片）2600/个</t>
  </si>
  <si>
    <t>泛拉美</t>
  </si>
  <si>
    <t>阿根廷、玻利维亚、巴西、智利、哥伦比亚、哥斯达黎加、厄瓜多尔、萨尔瓦多、危地马拉、洪都拉斯、墨西哥、尼加拉瓜、巴拿马、巴拉圭、秘鲁、乌拉圭、委内瑞拉、波多黎各和多米尼加共和国</t>
  </si>
  <si>
    <t>40~50</t>
  </si>
  <si>
    <t xml:space="preserve">    </t>
  </si>
  <si>
    <t>拉美西班牙地区</t>
  </si>
  <si>
    <t>阿根廷、玻利维亚、智利、哥伦比亚、哥斯达黎加、厄瓜多尔、萨尔瓦多、危地马拉、洪都拉斯、墨西哥、尼加拉瓜、巴拿马、巴拉圭、秘鲁、乌拉圭、委内瑞拉、波多黎各和多米尼加共和国</t>
  </si>
  <si>
    <t>20~30</t>
  </si>
  <si>
    <t>单个国家</t>
  </si>
  <si>
    <t>巴西</t>
  </si>
  <si>
    <t>美国</t>
  </si>
  <si>
    <t>80以上</t>
  </si>
  <si>
    <t>泰国</t>
  </si>
  <si>
    <t>新加坡</t>
  </si>
  <si>
    <t>8~10</t>
  </si>
  <si>
    <t>印度尼西亚</t>
  </si>
  <si>
    <t>10~20</t>
  </si>
  <si>
    <t>香港</t>
  </si>
  <si>
    <t>15~25</t>
  </si>
  <si>
    <t xml:space="preserve">注：
1.以上价格均为网络发布打包价，不可拆分发布，不可指定媒体，发布篇数受区域媒体数量等情况影响。
2.如需指定当地媒体报纸刊登，则需先提供文章，及刊登需求，才可确认投放报价。
</t>
  </si>
  <si>
    <t>根据客户提供的excel表模版，活动结束，提供一次简化版数据</t>
    <phoneticPr fontId="3" type="noConversion"/>
  </si>
  <si>
    <t>服务费10%</t>
    <phoneticPr fontId="3" type="noConversion"/>
  </si>
  <si>
    <t>每月提供一次月度总结报告，包括页面日常运营数据、小型贴文互动总
结，提供数据分析、活动复盘、市场话题热点、总结问题并提出优化建议。</t>
    <phoneticPr fontId="3" type="noConversion"/>
  </si>
  <si>
    <t>服务内容</t>
    <phoneticPr fontId="3" type="noConversion"/>
  </si>
  <si>
    <t>服务版块</t>
    <phoneticPr fontId="3" type="noConversion"/>
  </si>
  <si>
    <t>内容明细</t>
    <phoneticPr fontId="3" type="noConversion"/>
  </si>
  <si>
    <t>总数量</t>
    <phoneticPr fontId="3" type="noConversion"/>
  </si>
  <si>
    <t>单位</t>
    <phoneticPr fontId="3" type="noConversion"/>
  </si>
  <si>
    <t>金额 (人民币不含税</t>
    <phoneticPr fontId="3" type="noConversion"/>
  </si>
  <si>
    <t>小计 (人民币，
不含税)</t>
    <phoneticPr fontId="3" type="noConversion"/>
  </si>
  <si>
    <t>内容明细</t>
    <phoneticPr fontId="3" type="noConversion"/>
  </si>
  <si>
    <t>篇</t>
    <phoneticPr fontId="3" type="noConversion"/>
  </si>
  <si>
    <t xml:space="preserve">单价 </t>
    <phoneticPr fontId="3" type="noConversion"/>
  </si>
  <si>
    <t>单价</t>
    <phoneticPr fontId="3" type="noConversion"/>
  </si>
  <si>
    <t>单价</t>
    <phoneticPr fontId="3" type="noConversion"/>
  </si>
  <si>
    <t>金额</t>
    <phoneticPr fontId="3" type="noConversion"/>
  </si>
  <si>
    <t xml:space="preserve">金额 </t>
    <phoneticPr fontId="3" type="noConversion"/>
  </si>
  <si>
    <t>小计 (人民币，
不含税)</t>
    <phoneticPr fontId="3" type="noConversion"/>
  </si>
  <si>
    <t>日常转载贴文</t>
  </si>
  <si>
    <t>每月10篇转载贴文文案。每篇文案限修改3次，超过3次视同另一篇独立文案(不含图片设计，普通贴字数不限，带有链接的广告帖子 30个英文单词以内   广告的标题25个单词以内， 广告帖子90个英文单词以内)。</t>
  </si>
  <si>
    <t>视频剪辑</t>
  </si>
  <si>
    <t>每月1个视频剪辑，由客户提供主要素材。每个视频限修改2次，超过2次视同另一篇独立视频</t>
  </si>
  <si>
    <t>海外互联网公关新闻稿发布报价（1个月）</t>
    <phoneticPr fontId="3" type="noConversion"/>
  </si>
  <si>
    <t>专业医学文章撰写（英语）</t>
    <phoneticPr fontId="3" type="noConversion"/>
  </si>
  <si>
    <t>社交媒体内容运维服务报价（1个月）</t>
    <phoneticPr fontId="3" type="noConversion"/>
  </si>
  <si>
    <t>社交媒体内容运维线上服务报价（1个月）</t>
    <phoneticPr fontId="3" type="noConversion"/>
  </si>
  <si>
    <t>Sub 总计(内容运维+线上运维 +医学推文发布）</t>
    <phoneticPr fontId="3" type="noConversion"/>
  </si>
  <si>
    <t>社交媒体内容运维服务-11月运维结算单</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</si>
</sst>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等线"/>
      <charset val="134"/>
      <scheme val="minor"/>
    </font>
    <font>
      <sz val="10"/>
      <color theme="1"/>
      <name val="微软雅黑"/>
      <family val="2"/>
      <charset val="134"/>
    </font>
    <font>
      <sz val="10"/>
      <color rgb="FF000000"/>
      <name val="微软雅黑"/>
      <family val="2"/>
      <charset val="134"/>
    </font>
    <font>
      <sz val="9"/>
      <name val="等线"/>
      <charset val="134"/>
      <scheme val="minor"/>
    </font>
    <font>
      <b/>
      <sz val="16"/>
      <color theme="1"/>
      <name val="微软雅黑"/>
      <family val="2"/>
      <charset val="134"/>
    </font>
    <font>
      <sz val="16"/>
      <color theme="1"/>
      <name val="微软雅黑"/>
      <family val="2"/>
      <charset val="134"/>
    </font>
    <font>
      <b/>
      <sz val="10"/>
      <color rgb="FFFF0000"/>
      <name val="微软雅黑"/>
      <family val="2"/>
      <charset val="134"/>
    </font>
    <font>
      <b/>
      <sz val="11"/>
      <color rgb="FFFF0000"/>
      <name val="微软雅黑"/>
      <family val="2"/>
      <charset val="134"/>
    </font>
  </fonts>
  <fills count="4">
    <fill>
      <patternFill patternType="none"/>
    </fill>
    <fill>
      <patternFill patternType="gray125"/>
    </fill>
    <fill>
      <patternFill patternType="solid">
        <fgColor theme="0" tint="-0.34998626667073579"/>
        <bgColor indexed="64"/>
      </patternFill>
    </fill>
    <fill>
      <patternFill patternType="solid">
        <fgColor theme="8" tint="0.599993896298104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
    <xf numFmtId="0" fontId="0" fillId="0" borderId="0"/>
  </cellStyleXfs>
  <cellXfs count="73">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1" fillId="0" borderId="2" xfId="0" applyFont="1" applyBorder="1" applyAlignment="1">
      <alignment horizontal="center" vertical="center"/>
    </xf>
    <xf numFmtId="0" fontId="2" fillId="0" borderId="1" xfId="0" applyFont="1" applyBorder="1" applyAlignment="1">
      <alignment vertical="center"/>
    </xf>
    <xf numFmtId="0" fontId="1" fillId="0" borderId="1" xfId="0" applyFont="1" applyBorder="1" applyAlignment="1">
      <alignment horizontal="left" vertical="center" wrapText="1"/>
    </xf>
    <xf numFmtId="3"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3" fontId="1" fillId="3" borderId="1" xfId="0" applyNumberFormat="1" applyFont="1" applyFill="1" applyBorder="1" applyAlignment="1">
      <alignment horizontal="center" vertical="center"/>
    </xf>
    <xf numFmtId="0" fontId="1" fillId="2" borderId="1" xfId="0" applyFont="1" applyFill="1" applyBorder="1" applyAlignment="1">
      <alignment vertical="center"/>
    </xf>
    <xf numFmtId="0" fontId="1" fillId="0" borderId="1" xfId="0" applyFont="1" applyBorder="1" applyAlignment="1"/>
    <xf numFmtId="0" fontId="1" fillId="0" borderId="0" xfId="0" applyFont="1" applyAlignment="1">
      <alignment horizontal="center" vertical="center"/>
    </xf>
    <xf numFmtId="0" fontId="1" fillId="3" borderId="1" xfId="0" applyFont="1" applyFill="1" applyBorder="1" applyAlignment="1">
      <alignment horizontal="center"/>
    </xf>
    <xf numFmtId="0" fontId="1" fillId="2" borderId="1" xfId="0" applyFont="1" applyFill="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left"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3" fontId="7" fillId="3" borderId="1" xfId="0" applyNumberFormat="1" applyFont="1" applyFill="1" applyBorder="1" applyAlignment="1">
      <alignment horizontal="center"/>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3" borderId="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center" vertical="center" wrapText="1"/>
    </xf>
    <xf numFmtId="3" fontId="1" fillId="0" borderId="4"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5" xfId="0" applyNumberFormat="1"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3" borderId="2" xfId="0" applyFont="1" applyFill="1" applyBorder="1" applyAlignment="1">
      <alignment horizontal="center"/>
    </xf>
    <xf numFmtId="0" fontId="1" fillId="3" borderId="7" xfId="0" applyFont="1" applyFill="1" applyBorder="1" applyAlignment="1">
      <alignment horizontal="center"/>
    </xf>
    <xf numFmtId="0" fontId="1" fillId="3" borderId="3" xfId="0" applyFont="1" applyFill="1" applyBorder="1" applyAlignment="1">
      <alignment horizontal="center"/>
    </xf>
    <xf numFmtId="0" fontId="6" fillId="3" borderId="2" xfId="0" applyFont="1" applyFill="1" applyBorder="1" applyAlignment="1">
      <alignment horizontal="center"/>
    </xf>
    <xf numFmtId="0" fontId="6" fillId="3" borderId="7" xfId="0" applyFont="1" applyFill="1" applyBorder="1" applyAlignment="1">
      <alignment horizontal="center"/>
    </xf>
    <xf numFmtId="0" fontId="6" fillId="3" borderId="3" xfId="0" applyFont="1" applyFill="1" applyBorder="1" applyAlignment="1">
      <alignment horizontal="center"/>
    </xf>
    <xf numFmtId="0" fontId="1" fillId="2" borderId="5" xfId="0" applyFont="1" applyFill="1" applyBorder="1" applyAlignment="1">
      <alignment horizontal="center" vertical="center" wrapText="1"/>
    </xf>
    <xf numFmtId="0" fontId="1" fillId="3" borderId="9" xfId="0" applyFont="1" applyFill="1" applyBorder="1" applyAlignment="1">
      <alignment horizontal="center"/>
    </xf>
    <xf numFmtId="0" fontId="1" fillId="3" borderId="10" xfId="0" applyFont="1" applyFill="1" applyBorder="1" applyAlignment="1">
      <alignment horizontal="center"/>
    </xf>
    <xf numFmtId="0" fontId="1" fillId="3" borderId="11" xfId="0" applyFont="1" applyFill="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showGridLines="0" tabSelected="1" zoomScaleNormal="100" workbookViewId="0">
      <selection sqref="A1:I1"/>
    </sheetView>
  </sheetViews>
  <sheetFormatPr defaultColWidth="9" defaultRowHeight="16.5" customHeight="1"/>
  <cols>
    <col min="1" max="1" width="12.25" style="3" customWidth="1"/>
    <col min="2" max="2" width="10.5" style="3" customWidth="1"/>
    <col min="3" max="3" width="12" style="3" customWidth="1"/>
    <col min="4" max="4" width="70.125" style="21" customWidth="1"/>
    <col min="5" max="5" width="17.5" style="3" customWidth="1"/>
    <col min="6" max="7" width="9" style="3"/>
    <col min="8" max="8" width="15.625" style="3" customWidth="1"/>
    <col min="9" max="9" width="17.375" style="3" customWidth="1"/>
    <col min="10" max="10" width="21.75" style="3" customWidth="1"/>
    <col min="11" max="16384" width="9" style="3"/>
  </cols>
  <sheetData>
    <row r="1" spans="1:9" s="12" customFormat="1" ht="39" customHeight="1">
      <c r="A1" s="38" t="s">
        <v>84</v>
      </c>
      <c r="B1" s="39"/>
      <c r="C1" s="39"/>
      <c r="D1" s="39"/>
      <c r="E1" s="39"/>
      <c r="F1" s="39"/>
      <c r="G1" s="39"/>
      <c r="H1" s="39"/>
      <c r="I1" s="39"/>
    </row>
    <row r="2" spans="1:9" s="12" customFormat="1" ht="16.5" customHeight="1">
      <c r="D2" s="21"/>
    </row>
    <row r="3" spans="1:9" ht="16.5" customHeight="1">
      <c r="A3" s="16" t="s">
        <v>61</v>
      </c>
      <c r="B3" s="40" t="s">
        <v>60</v>
      </c>
      <c r="C3" s="40"/>
      <c r="D3" s="20" t="s">
        <v>62</v>
      </c>
      <c r="E3" s="36" t="s">
        <v>71</v>
      </c>
      <c r="F3" s="36" t="s">
        <v>63</v>
      </c>
      <c r="G3" s="36" t="s">
        <v>64</v>
      </c>
      <c r="H3" s="36" t="s">
        <v>72</v>
      </c>
      <c r="I3" s="43" t="s">
        <v>66</v>
      </c>
    </row>
    <row r="4" spans="1:9" ht="16.5" customHeight="1">
      <c r="A4" s="33" t="s">
        <v>81</v>
      </c>
      <c r="B4" s="34"/>
      <c r="C4" s="34"/>
      <c r="D4" s="35"/>
      <c r="E4" s="37"/>
      <c r="F4" s="37"/>
      <c r="G4" s="37"/>
      <c r="H4" s="37"/>
      <c r="I4" s="37"/>
    </row>
    <row r="5" spans="1:9" ht="57.95" customHeight="1">
      <c r="A5" s="31" t="s">
        <v>1</v>
      </c>
      <c r="B5" s="31" t="s">
        <v>1</v>
      </c>
      <c r="C5" s="5" t="s">
        <v>2</v>
      </c>
      <c r="D5" s="26" t="s">
        <v>3</v>
      </c>
      <c r="E5" s="1">
        <v>1000</v>
      </c>
      <c r="F5" s="1">
        <v>20</v>
      </c>
      <c r="G5" s="1" t="s">
        <v>4</v>
      </c>
      <c r="H5" s="6">
        <v>20000</v>
      </c>
      <c r="I5" s="29">
        <f>H5+H6+H7+H8</f>
        <v>49000</v>
      </c>
    </row>
    <row r="6" spans="1:9" s="18" customFormat="1" ht="57.95" customHeight="1">
      <c r="A6" s="31"/>
      <c r="B6" s="31"/>
      <c r="C6" s="23" t="s">
        <v>75</v>
      </c>
      <c r="D6" s="27" t="s">
        <v>76</v>
      </c>
      <c r="E6" s="24">
        <v>400</v>
      </c>
      <c r="F6" s="24">
        <v>10</v>
      </c>
      <c r="G6" s="24" t="s">
        <v>4</v>
      </c>
      <c r="H6" s="25">
        <v>4000</v>
      </c>
      <c r="I6" s="29"/>
    </row>
    <row r="7" spans="1:9" s="18" customFormat="1" ht="57.95" customHeight="1">
      <c r="A7" s="31"/>
      <c r="B7" s="31"/>
      <c r="C7" s="23" t="s">
        <v>77</v>
      </c>
      <c r="D7" s="27" t="s">
        <v>78</v>
      </c>
      <c r="E7" s="24">
        <v>5000</v>
      </c>
      <c r="F7" s="24">
        <v>1</v>
      </c>
      <c r="G7" s="24" t="s">
        <v>7</v>
      </c>
      <c r="H7" s="25">
        <f>E7*F7</f>
        <v>5000</v>
      </c>
      <c r="I7" s="29"/>
    </row>
    <row r="8" spans="1:9" ht="49.5" customHeight="1">
      <c r="A8" s="31"/>
      <c r="B8" s="31"/>
      <c r="C8" s="5" t="s">
        <v>5</v>
      </c>
      <c r="D8" s="26" t="s">
        <v>6</v>
      </c>
      <c r="E8" s="1">
        <v>2000</v>
      </c>
      <c r="F8" s="1">
        <v>10</v>
      </c>
      <c r="G8" s="1" t="s">
        <v>7</v>
      </c>
      <c r="H8" s="6">
        <f>E8*F8</f>
        <v>20000</v>
      </c>
      <c r="I8" s="29"/>
    </row>
    <row r="9" spans="1:9" ht="49.5" customHeight="1">
      <c r="A9" s="31"/>
      <c r="B9" s="29" t="s">
        <v>8</v>
      </c>
      <c r="C9" s="31" t="s">
        <v>9</v>
      </c>
      <c r="D9" s="26" t="s">
        <v>59</v>
      </c>
      <c r="E9" s="44">
        <v>5000</v>
      </c>
      <c r="F9" s="44">
        <v>1</v>
      </c>
      <c r="G9" s="44" t="s">
        <v>10</v>
      </c>
      <c r="H9" s="47">
        <f>E9*F9</f>
        <v>5000</v>
      </c>
      <c r="I9" s="44">
        <f>SUM(H9)</f>
        <v>5000</v>
      </c>
    </row>
    <row r="10" spans="1:9" ht="49.5" customHeight="1">
      <c r="A10" s="31"/>
      <c r="B10" s="29"/>
      <c r="C10" s="31"/>
      <c r="D10" s="26" t="s">
        <v>57</v>
      </c>
      <c r="E10" s="45"/>
      <c r="F10" s="45"/>
      <c r="G10" s="45"/>
      <c r="H10" s="48"/>
      <c r="I10" s="45"/>
    </row>
    <row r="11" spans="1:9" ht="49.5" customHeight="1">
      <c r="A11" s="31"/>
      <c r="B11" s="29"/>
      <c r="C11" s="31"/>
      <c r="D11" s="26" t="s">
        <v>11</v>
      </c>
      <c r="E11" s="45"/>
      <c r="F11" s="45"/>
      <c r="G11" s="45"/>
      <c r="H11" s="48"/>
      <c r="I11" s="45"/>
    </row>
    <row r="12" spans="1:9" ht="73.5" customHeight="1">
      <c r="A12" s="31"/>
      <c r="B12" s="29"/>
      <c r="C12" s="5" t="s">
        <v>8</v>
      </c>
      <c r="D12" s="26" t="s">
        <v>12</v>
      </c>
      <c r="E12" s="46"/>
      <c r="F12" s="46"/>
      <c r="G12" s="46"/>
      <c r="H12" s="49"/>
      <c r="I12" s="46"/>
    </row>
    <row r="13" spans="1:9" ht="16.5" customHeight="1">
      <c r="A13" s="29" t="s">
        <v>13</v>
      </c>
      <c r="B13" s="29"/>
      <c r="C13" s="29"/>
      <c r="D13" s="29"/>
      <c r="E13" s="29"/>
      <c r="F13" s="29"/>
      <c r="G13" s="29"/>
      <c r="H13" s="29"/>
      <c r="I13" s="9">
        <f>I5+I9</f>
        <v>54000</v>
      </c>
    </row>
    <row r="14" spans="1:9" ht="16.5" customHeight="1">
      <c r="A14" s="29" t="s">
        <v>58</v>
      </c>
      <c r="B14" s="29"/>
      <c r="C14" s="29"/>
      <c r="D14" s="29"/>
      <c r="E14" s="29"/>
      <c r="F14" s="29"/>
      <c r="G14" s="29"/>
      <c r="H14" s="29"/>
      <c r="I14" s="10">
        <f>I13*0.1</f>
        <v>5400</v>
      </c>
    </row>
    <row r="15" spans="1:9" ht="16.5" customHeight="1">
      <c r="A15" s="29" t="s">
        <v>14</v>
      </c>
      <c r="B15" s="29"/>
      <c r="C15" s="29"/>
      <c r="D15" s="29"/>
      <c r="E15" s="29"/>
      <c r="F15" s="29"/>
      <c r="G15" s="29"/>
      <c r="H15" s="29"/>
      <c r="I15" s="10">
        <f>(I13+I14)*0.06</f>
        <v>3564</v>
      </c>
    </row>
    <row r="16" spans="1:9" ht="16.5" customHeight="1">
      <c r="A16" s="30" t="s">
        <v>15</v>
      </c>
      <c r="B16" s="30"/>
      <c r="C16" s="30"/>
      <c r="D16" s="30"/>
      <c r="E16" s="30"/>
      <c r="F16" s="30"/>
      <c r="G16" s="30"/>
      <c r="H16" s="30"/>
      <c r="I16" s="15">
        <f>I13+I15+I14</f>
        <v>62964</v>
      </c>
    </row>
    <row r="17" spans="1:11" s="12" customFormat="1" ht="16.5" customHeight="1">
      <c r="D17" s="21"/>
    </row>
    <row r="18" spans="1:11" s="12" customFormat="1" ht="16.5" customHeight="1">
      <c r="A18" s="16" t="s">
        <v>61</v>
      </c>
      <c r="B18" s="41" t="s">
        <v>60</v>
      </c>
      <c r="C18" s="42"/>
      <c r="D18" s="20" t="s">
        <v>62</v>
      </c>
      <c r="E18" s="36" t="s">
        <v>70</v>
      </c>
      <c r="F18" s="36" t="s">
        <v>63</v>
      </c>
      <c r="G18" s="36" t="s">
        <v>64</v>
      </c>
      <c r="H18" s="36" t="s">
        <v>73</v>
      </c>
      <c r="I18" s="43" t="s">
        <v>66</v>
      </c>
    </row>
    <row r="19" spans="1:11" s="12" customFormat="1" ht="16.5" customHeight="1">
      <c r="A19" s="33" t="s">
        <v>82</v>
      </c>
      <c r="B19" s="34"/>
      <c r="C19" s="34"/>
      <c r="D19" s="35"/>
      <c r="E19" s="37"/>
      <c r="F19" s="37" t="s">
        <v>63</v>
      </c>
      <c r="G19" s="37" t="s">
        <v>0</v>
      </c>
      <c r="H19" s="37" t="s">
        <v>65</v>
      </c>
      <c r="I19" s="37" t="s">
        <v>66</v>
      </c>
    </row>
    <row r="20" spans="1:11" ht="141.75" customHeight="1">
      <c r="A20" s="32" t="s">
        <v>16</v>
      </c>
      <c r="B20" s="7" t="s">
        <v>16</v>
      </c>
      <c r="C20" s="2" t="s">
        <v>17</v>
      </c>
      <c r="D20" s="8" t="s">
        <v>18</v>
      </c>
      <c r="E20" s="1">
        <v>15000</v>
      </c>
      <c r="F20" s="1">
        <v>1</v>
      </c>
      <c r="G20" s="1" t="s">
        <v>19</v>
      </c>
      <c r="H20" s="1">
        <f>E20*F20</f>
        <v>15000</v>
      </c>
      <c r="I20" s="29">
        <f>SUM(H20)</f>
        <v>15000</v>
      </c>
    </row>
    <row r="21" spans="1:11" ht="41.25" customHeight="1">
      <c r="A21" s="32"/>
      <c r="B21" s="31" t="s">
        <v>20</v>
      </c>
      <c r="C21" s="29" t="s">
        <v>21</v>
      </c>
      <c r="D21" s="8" t="s">
        <v>22</v>
      </c>
      <c r="E21" s="29" t="s">
        <v>23</v>
      </c>
      <c r="F21" s="29"/>
      <c r="G21" s="29"/>
      <c r="H21" s="29"/>
      <c r="I21" s="29"/>
    </row>
    <row r="22" spans="1:11" ht="41.25" customHeight="1">
      <c r="A22" s="32"/>
      <c r="B22" s="31"/>
      <c r="C22" s="29"/>
      <c r="D22" s="8" t="s">
        <v>24</v>
      </c>
      <c r="E22" s="29"/>
      <c r="F22" s="29"/>
      <c r="G22" s="29"/>
      <c r="H22" s="29"/>
      <c r="I22" s="29"/>
    </row>
    <row r="23" spans="1:11" ht="41.25" customHeight="1">
      <c r="A23" s="32"/>
      <c r="B23" s="31"/>
      <c r="C23" s="29"/>
      <c r="D23" s="22" t="s">
        <v>11</v>
      </c>
      <c r="E23" s="29"/>
      <c r="F23" s="29"/>
      <c r="G23" s="29"/>
      <c r="H23" s="29"/>
      <c r="I23" s="29"/>
    </row>
    <row r="24" spans="1:11" ht="16.5" customHeight="1">
      <c r="A24" s="32"/>
      <c r="B24" s="29" t="s">
        <v>25</v>
      </c>
      <c r="C24" s="29"/>
      <c r="D24" s="29"/>
      <c r="E24" s="29"/>
      <c r="F24" s="29"/>
      <c r="G24" s="29"/>
      <c r="H24" s="29"/>
      <c r="I24" s="1">
        <f>SUM(I20)</f>
        <v>15000</v>
      </c>
    </row>
    <row r="25" spans="1:11" ht="16.5" customHeight="1">
      <c r="A25" s="29" t="s">
        <v>58</v>
      </c>
      <c r="B25" s="29"/>
      <c r="C25" s="29"/>
      <c r="D25" s="29"/>
      <c r="E25" s="29"/>
      <c r="F25" s="29"/>
      <c r="G25" s="29"/>
      <c r="H25" s="29"/>
      <c r="I25" s="10">
        <f>I24*0.1</f>
        <v>1500</v>
      </c>
    </row>
    <row r="26" spans="1:11" ht="16.5" customHeight="1">
      <c r="A26" s="29" t="s">
        <v>14</v>
      </c>
      <c r="B26" s="29"/>
      <c r="C26" s="29"/>
      <c r="D26" s="29"/>
      <c r="E26" s="29"/>
      <c r="F26" s="29"/>
      <c r="G26" s="29"/>
      <c r="H26" s="29"/>
      <c r="I26" s="10">
        <f>(I24+I25)*0.06</f>
        <v>990</v>
      </c>
    </row>
    <row r="27" spans="1:11" ht="16.5" customHeight="1">
      <c r="A27" s="30" t="s">
        <v>15</v>
      </c>
      <c r="B27" s="30"/>
      <c r="C27" s="30"/>
      <c r="D27" s="30"/>
      <c r="E27" s="30"/>
      <c r="F27" s="30"/>
      <c r="G27" s="30"/>
      <c r="H27" s="30"/>
      <c r="I27" s="15">
        <f>I24+I26+I25</f>
        <v>17490</v>
      </c>
    </row>
    <row r="28" spans="1:11" s="18" customFormat="1" ht="16.5" customHeight="1">
      <c r="D28" s="21"/>
    </row>
    <row r="29" spans="1:11" s="18" customFormat="1" ht="16.5" customHeight="1">
      <c r="A29" s="16" t="s">
        <v>61</v>
      </c>
      <c r="B29" s="41" t="s">
        <v>60</v>
      </c>
      <c r="C29" s="42"/>
      <c r="D29" s="20" t="s">
        <v>67</v>
      </c>
      <c r="E29" s="36" t="s">
        <v>69</v>
      </c>
      <c r="F29" s="36" t="s">
        <v>63</v>
      </c>
      <c r="G29" s="36" t="s">
        <v>64</v>
      </c>
      <c r="H29" s="36" t="s">
        <v>72</v>
      </c>
      <c r="I29" s="43" t="s">
        <v>74</v>
      </c>
      <c r="J29"/>
      <c r="K29"/>
    </row>
    <row r="30" spans="1:11" customFormat="1">
      <c r="A30" s="57" t="s">
        <v>79</v>
      </c>
      <c r="B30" s="58"/>
      <c r="C30" s="58"/>
      <c r="D30" s="59"/>
      <c r="E30" s="37"/>
      <c r="F30" s="37"/>
      <c r="G30" s="37"/>
      <c r="H30" s="37"/>
      <c r="I30" s="56"/>
    </row>
    <row r="31" spans="1:11" customFormat="1" ht="15" customHeight="1">
      <c r="A31" s="63" t="s">
        <v>80</v>
      </c>
      <c r="B31" s="64"/>
      <c r="C31" s="64"/>
      <c r="D31" s="65"/>
      <c r="E31" s="47">
        <v>7500</v>
      </c>
      <c r="F31" s="47">
        <v>2</v>
      </c>
      <c r="G31" s="47" t="s">
        <v>68</v>
      </c>
      <c r="H31" s="47">
        <f>E31*F31</f>
        <v>15000</v>
      </c>
      <c r="I31" s="47">
        <f>H31</f>
        <v>15000</v>
      </c>
    </row>
    <row r="32" spans="1:11" customFormat="1" ht="15" customHeight="1">
      <c r="A32" s="66"/>
      <c r="B32" s="67"/>
      <c r="C32" s="67"/>
      <c r="D32" s="68"/>
      <c r="E32" s="49"/>
      <c r="F32" s="49"/>
      <c r="G32" s="49"/>
      <c r="H32" s="49"/>
      <c r="I32" s="49"/>
    </row>
    <row r="33" spans="1:9" customFormat="1">
      <c r="A33" s="60" t="s">
        <v>26</v>
      </c>
      <c r="B33" s="60"/>
      <c r="C33" s="60"/>
      <c r="D33" s="60"/>
      <c r="E33" s="60"/>
      <c r="F33" s="60"/>
      <c r="G33" s="61"/>
      <c r="H33" s="62"/>
      <c r="I33" s="17">
        <f>SUM(I31:I32)</f>
        <v>15000</v>
      </c>
    </row>
    <row r="34" spans="1:9" customFormat="1">
      <c r="A34" s="60" t="s">
        <v>58</v>
      </c>
      <c r="B34" s="60"/>
      <c r="C34" s="60"/>
      <c r="D34" s="60"/>
      <c r="E34" s="60"/>
      <c r="F34" s="60"/>
      <c r="G34" s="61"/>
      <c r="H34" s="62"/>
      <c r="I34" s="17">
        <f>I33*0.1</f>
        <v>1500</v>
      </c>
    </row>
    <row r="35" spans="1:9" customFormat="1">
      <c r="A35" s="60" t="s">
        <v>14</v>
      </c>
      <c r="B35" s="60"/>
      <c r="C35" s="60"/>
      <c r="D35" s="60"/>
      <c r="E35" s="60"/>
      <c r="F35" s="60"/>
      <c r="G35" s="61"/>
      <c r="H35" s="62"/>
      <c r="I35" s="17">
        <f>(I33+I34)*0.06</f>
        <v>990</v>
      </c>
    </row>
    <row r="36" spans="1:9" customFormat="1">
      <c r="A36" s="50" t="s">
        <v>15</v>
      </c>
      <c r="B36" s="51"/>
      <c r="C36" s="51"/>
      <c r="D36" s="51"/>
      <c r="E36" s="51"/>
      <c r="F36" s="51"/>
      <c r="G36" s="51"/>
      <c r="H36" s="52"/>
      <c r="I36" s="19">
        <f>SUM(I33:I35)</f>
        <v>17490</v>
      </c>
    </row>
    <row r="37" spans="1:9" customFormat="1">
      <c r="A37" s="53" t="s">
        <v>83</v>
      </c>
      <c r="B37" s="54"/>
      <c r="C37" s="54"/>
      <c r="D37" s="54"/>
      <c r="E37" s="54"/>
      <c r="F37" s="54"/>
      <c r="G37" s="54"/>
      <c r="H37" s="55"/>
      <c r="I37" s="28">
        <f>SUM(I16+I27+I36)</f>
        <v>97944</v>
      </c>
    </row>
  </sheetData>
  <mergeCells count="59">
    <mergeCell ref="I31:I32"/>
    <mergeCell ref="A31:D32"/>
    <mergeCell ref="E31:E32"/>
    <mergeCell ref="F31:F32"/>
    <mergeCell ref="G31:G32"/>
    <mergeCell ref="B29:C29"/>
    <mergeCell ref="A36:H36"/>
    <mergeCell ref="A37:H37"/>
    <mergeCell ref="I29:I30"/>
    <mergeCell ref="A30:D30"/>
    <mergeCell ref="A33:F33"/>
    <mergeCell ref="G33:H33"/>
    <mergeCell ref="A34:F34"/>
    <mergeCell ref="G34:H34"/>
    <mergeCell ref="A35:F35"/>
    <mergeCell ref="G35:H35"/>
    <mergeCell ref="E29:E30"/>
    <mergeCell ref="F29:F30"/>
    <mergeCell ref="G29:G30"/>
    <mergeCell ref="H29:H30"/>
    <mergeCell ref="H31:H32"/>
    <mergeCell ref="A1:I1"/>
    <mergeCell ref="B3:C3"/>
    <mergeCell ref="B18:C18"/>
    <mergeCell ref="E18:E19"/>
    <mergeCell ref="F18:F19"/>
    <mergeCell ref="G18:G19"/>
    <mergeCell ref="H18:H19"/>
    <mergeCell ref="I18:I19"/>
    <mergeCell ref="A19:D19"/>
    <mergeCell ref="I3:I4"/>
    <mergeCell ref="E9:E12"/>
    <mergeCell ref="F9:F12"/>
    <mergeCell ref="G9:G12"/>
    <mergeCell ref="H9:H12"/>
    <mergeCell ref="I9:I12"/>
    <mergeCell ref="I5:I8"/>
    <mergeCell ref="A4:D4"/>
    <mergeCell ref="A13:H13"/>
    <mergeCell ref="A14:H14"/>
    <mergeCell ref="E3:E4"/>
    <mergeCell ref="F3:F4"/>
    <mergeCell ref="G3:G4"/>
    <mergeCell ref="H3:H4"/>
    <mergeCell ref="I20:I23"/>
    <mergeCell ref="A27:H27"/>
    <mergeCell ref="A5:A12"/>
    <mergeCell ref="A20:A24"/>
    <mergeCell ref="B5:B8"/>
    <mergeCell ref="B9:B12"/>
    <mergeCell ref="B21:B23"/>
    <mergeCell ref="C9:C11"/>
    <mergeCell ref="C21:C23"/>
    <mergeCell ref="A15:H15"/>
    <mergeCell ref="A16:H16"/>
    <mergeCell ref="B24:H24"/>
    <mergeCell ref="A25:H25"/>
    <mergeCell ref="A26:H26"/>
    <mergeCell ref="E21:H23"/>
  </mergeCells>
  <phoneticPr fontId="3" type="noConversion"/>
  <pageMargins left="0.7" right="0.7" top="0.75" bottom="0.75" header="0.3" footer="0.3"/>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opLeftCell="B1" workbookViewId="0">
      <selection activeCell="A15" sqref="A15:H15"/>
    </sheetView>
  </sheetViews>
  <sheetFormatPr defaultColWidth="9" defaultRowHeight="13.5"/>
  <cols>
    <col min="1" max="3" width="15.125" customWidth="1"/>
    <col min="4" max="4" width="48.375" customWidth="1"/>
    <col min="5" max="5" width="15.125" customWidth="1"/>
    <col min="6" max="7" width="18.875" customWidth="1"/>
    <col min="8" max="8" width="11.375" customWidth="1"/>
  </cols>
  <sheetData>
    <row r="1" spans="1:10" ht="16.5">
      <c r="A1" s="47" t="s">
        <v>27</v>
      </c>
      <c r="B1" s="13"/>
      <c r="C1" s="13"/>
      <c r="D1" s="47" t="s">
        <v>28</v>
      </c>
      <c r="E1" s="29" t="s">
        <v>29</v>
      </c>
      <c r="F1" s="29"/>
      <c r="G1" s="47" t="s">
        <v>30</v>
      </c>
      <c r="H1" s="47" t="s">
        <v>31</v>
      </c>
    </row>
    <row r="2" spans="1:10" ht="16.5">
      <c r="A2" s="49"/>
      <c r="B2" s="14"/>
      <c r="C2" s="14"/>
      <c r="D2" s="49"/>
      <c r="E2" s="1" t="s">
        <v>32</v>
      </c>
      <c r="F2" s="1" t="s">
        <v>33</v>
      </c>
      <c r="G2" s="49"/>
      <c r="H2" s="49"/>
    </row>
    <row r="3" spans="1:10" ht="16.5">
      <c r="A3" s="1" t="s">
        <v>34</v>
      </c>
      <c r="B3" s="11"/>
      <c r="C3" s="11"/>
      <c r="D3" s="1" t="s">
        <v>35</v>
      </c>
      <c r="E3" s="1">
        <v>33000</v>
      </c>
      <c r="F3" s="1">
        <v>8250</v>
      </c>
      <c r="G3" s="1" t="s">
        <v>36</v>
      </c>
      <c r="H3" s="72" t="s">
        <v>37</v>
      </c>
    </row>
    <row r="4" spans="1:10" ht="49.5">
      <c r="A4" s="1" t="s">
        <v>38</v>
      </c>
      <c r="B4" s="11"/>
      <c r="C4" s="11"/>
      <c r="D4" s="2" t="s">
        <v>39</v>
      </c>
      <c r="E4" s="1">
        <v>26000</v>
      </c>
      <c r="F4" s="1">
        <v>7825</v>
      </c>
      <c r="G4" s="1" t="s">
        <v>40</v>
      </c>
      <c r="H4" s="72"/>
      <c r="J4" t="s">
        <v>41</v>
      </c>
    </row>
    <row r="5" spans="1:10" ht="49.5">
      <c r="A5" s="1" t="s">
        <v>42</v>
      </c>
      <c r="B5" s="11"/>
      <c r="C5" s="11"/>
      <c r="D5" s="2" t="s">
        <v>43</v>
      </c>
      <c r="E5" s="1">
        <v>16050</v>
      </c>
      <c r="F5" s="1">
        <v>5125</v>
      </c>
      <c r="G5" s="1" t="s">
        <v>44</v>
      </c>
      <c r="H5" s="72"/>
    </row>
    <row r="6" spans="1:10" ht="16.5">
      <c r="A6" s="29" t="s">
        <v>45</v>
      </c>
      <c r="B6" s="11"/>
      <c r="C6" s="11"/>
      <c r="D6" s="1" t="s">
        <v>46</v>
      </c>
      <c r="E6" s="1">
        <v>10425</v>
      </c>
      <c r="F6" s="1">
        <v>3650</v>
      </c>
      <c r="G6" s="1" t="s">
        <v>44</v>
      </c>
      <c r="H6" s="72"/>
    </row>
    <row r="7" spans="1:10" ht="16.5">
      <c r="A7" s="29"/>
      <c r="B7" s="11"/>
      <c r="C7" s="11"/>
      <c r="D7" s="1" t="s">
        <v>47</v>
      </c>
      <c r="E7" s="29">
        <v>25000</v>
      </c>
      <c r="F7" s="29"/>
      <c r="G7" s="1" t="s">
        <v>48</v>
      </c>
      <c r="H7" s="72"/>
    </row>
    <row r="8" spans="1:10" ht="16.5">
      <c r="A8" s="29"/>
      <c r="B8" s="11"/>
      <c r="C8" s="11"/>
      <c r="D8" s="1" t="s">
        <v>49</v>
      </c>
      <c r="E8" s="1">
        <v>7500</v>
      </c>
      <c r="F8" s="1">
        <v>2000</v>
      </c>
      <c r="G8" s="1" t="s">
        <v>44</v>
      </c>
      <c r="H8" s="72"/>
    </row>
    <row r="9" spans="1:10" ht="16.5">
      <c r="A9" s="29"/>
      <c r="B9" s="11"/>
      <c r="C9" s="11"/>
      <c r="D9" s="1" t="s">
        <v>50</v>
      </c>
      <c r="E9" s="29">
        <v>7500</v>
      </c>
      <c r="F9" s="29" t="e">
        <f>#REF!*2.5</f>
        <v>#REF!</v>
      </c>
      <c r="G9" s="1" t="s">
        <v>51</v>
      </c>
      <c r="H9" s="72"/>
    </row>
    <row r="10" spans="1:10" ht="16.5">
      <c r="A10" s="29"/>
      <c r="B10" s="11"/>
      <c r="C10" s="11"/>
      <c r="D10" s="1" t="s">
        <v>52</v>
      </c>
      <c r="E10" s="1">
        <v>7500</v>
      </c>
      <c r="F10" s="1">
        <v>2000</v>
      </c>
      <c r="G10" s="1" t="s">
        <v>53</v>
      </c>
      <c r="H10" s="72"/>
    </row>
    <row r="11" spans="1:10" ht="16.5">
      <c r="A11" s="29"/>
      <c r="B11" s="11"/>
      <c r="C11" s="11"/>
      <c r="D11" s="1" t="s">
        <v>54</v>
      </c>
      <c r="E11" s="29">
        <v>7500</v>
      </c>
      <c r="F11" s="29" t="e">
        <f>#REF!*2.5</f>
        <v>#REF!</v>
      </c>
      <c r="G11" s="1" t="s">
        <v>55</v>
      </c>
      <c r="H11" s="72"/>
    </row>
    <row r="12" spans="1:10" ht="16.5">
      <c r="A12" s="3"/>
      <c r="B12" s="12"/>
      <c r="C12" s="12"/>
      <c r="D12" s="3"/>
      <c r="E12" s="3"/>
      <c r="F12" s="3"/>
      <c r="G12" s="3"/>
      <c r="H12" s="4"/>
    </row>
    <row r="13" spans="1:10" ht="16.5">
      <c r="A13" s="3"/>
      <c r="B13" s="12"/>
      <c r="C13" s="12"/>
      <c r="D13" s="3"/>
      <c r="E13" s="3"/>
      <c r="F13" s="3"/>
      <c r="G13" s="3"/>
      <c r="H13" s="4"/>
    </row>
    <row r="15" spans="1:10" ht="69" customHeight="1">
      <c r="A15" s="69" t="s">
        <v>56</v>
      </c>
      <c r="B15" s="70"/>
      <c r="C15" s="70"/>
      <c r="D15" s="71"/>
      <c r="E15" s="71"/>
      <c r="F15" s="71"/>
      <c r="G15" s="71"/>
      <c r="H15" s="71"/>
    </row>
  </sheetData>
  <mergeCells count="11">
    <mergeCell ref="E1:F1"/>
    <mergeCell ref="E7:F7"/>
    <mergeCell ref="E9:F9"/>
    <mergeCell ref="E11:F11"/>
    <mergeCell ref="A15:H15"/>
    <mergeCell ref="A1:A2"/>
    <mergeCell ref="A6:A11"/>
    <mergeCell ref="D1:D2"/>
    <mergeCell ref="G1:G2"/>
    <mergeCell ref="H1:H2"/>
    <mergeCell ref="H3:H11"/>
  </mergeCells>
  <phoneticPr fontId="3" type="noConversion"/>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facebook日常运营</vt:lpstr>
      <vt:lpstr>新闻稿件发布价格</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客户部何文青</cp:lastModifiedBy>
  <cp:lastPrinted>2020-09-02T10:38:31Z</cp:lastPrinted>
  <dcterms:created xsi:type="dcterms:W3CDTF">2015-06-05T18:17:00Z</dcterms:created>
  <dcterms:modified xsi:type="dcterms:W3CDTF">2020-12-11T10:24:45Z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