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.71.241\AServer\FS\Group\Account\T1\5-勿删-E-folder 汇总\Bi Natalie\2020赛诺菲政策解读相关物料200212　　\"/>
    </mc:Choice>
  </mc:AlternateContent>
  <bookViews>
    <workbookView xWindow="0" yWindow="0" windowWidth="24000" windowHeight="11055"/>
  </bookViews>
  <sheets>
    <sheet name="报价单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J23" i="1" l="1"/>
  <c r="J15" i="1" l="1"/>
  <c r="J22" i="1"/>
  <c r="E7" i="1" s="1"/>
  <c r="J19" i="1"/>
  <c r="J16" i="1"/>
  <c r="J17" i="1" s="1"/>
  <c r="J20" i="1" l="1"/>
  <c r="J24" i="1" s="1"/>
  <c r="J26" i="1" s="1"/>
  <c r="E5" i="1"/>
  <c r="E6" i="1" l="1"/>
  <c r="J28" i="1"/>
  <c r="C7" i="1"/>
  <c r="C6" i="1"/>
  <c r="C5" i="1" l="1"/>
  <c r="E8" i="1" l="1"/>
  <c r="E9" i="1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F13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G13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3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<sst xmlns="http://schemas.openxmlformats.org/spreadsheetml/2006/main" count="46" uniqueCount="40">
  <si>
    <t>Quotation Summary 报价总表</t>
  </si>
  <si>
    <t>Item</t>
  </si>
  <si>
    <t>Descripation描述</t>
  </si>
  <si>
    <t>税 Tax</t>
  </si>
  <si>
    <t>报价明细表 Quotation Breakdown</t>
  </si>
  <si>
    <t xml:space="preserve">Item  </t>
  </si>
  <si>
    <t>Descripation</t>
  </si>
  <si>
    <t>Unit</t>
  </si>
  <si>
    <t>Qty</t>
  </si>
  <si>
    <t>Time of usage</t>
  </si>
  <si>
    <t>Unit Price</t>
  </si>
  <si>
    <t>Total</t>
  </si>
  <si>
    <t>Total(RMB)</t>
    <phoneticPr fontId="19" type="noConversion"/>
  </si>
  <si>
    <t>税TAX</t>
    <phoneticPr fontId="19" type="noConversion"/>
  </si>
  <si>
    <t>Total Amount</t>
    <phoneticPr fontId="19" type="noConversion"/>
  </si>
  <si>
    <t>报价</t>
    <phoneticPr fontId="19" type="noConversion"/>
  </si>
  <si>
    <t>上海麦田公共关系咨询有限公司</t>
    <phoneticPr fontId="19" type="noConversion"/>
  </si>
  <si>
    <t>SA Rate Card Price</t>
    <phoneticPr fontId="17" type="noConversion"/>
  </si>
  <si>
    <t>Agency: must fill in
供应商（填入右边橘色处）</t>
    <phoneticPr fontId="19" type="noConversion"/>
  </si>
  <si>
    <t>1-1</t>
    <phoneticPr fontId="19" type="noConversion"/>
  </si>
  <si>
    <t>税点：6%</t>
    <phoneticPr fontId="19" type="noConversion"/>
  </si>
  <si>
    <t>小时</t>
    <phoneticPr fontId="19" type="noConversion"/>
  </si>
  <si>
    <t>Subtotal</t>
    <phoneticPr fontId="19" type="noConversion"/>
  </si>
  <si>
    <t>政策解读策略分析</t>
    <phoneticPr fontId="19" type="noConversion"/>
  </si>
  <si>
    <t>2-1</t>
    <phoneticPr fontId="17" type="noConversion"/>
  </si>
  <si>
    <t>1-2</t>
    <phoneticPr fontId="19" type="noConversion"/>
  </si>
  <si>
    <t>临床医学咨询支持</t>
    <phoneticPr fontId="17" type="noConversion"/>
  </si>
  <si>
    <t>小时</t>
    <phoneticPr fontId="17" type="noConversion"/>
  </si>
  <si>
    <t>政策异议</t>
    <phoneticPr fontId="19" type="noConversion"/>
  </si>
  <si>
    <t>政策异议处理Q&amp;A</t>
    <phoneticPr fontId="19" type="noConversion"/>
  </si>
  <si>
    <t>3-1</t>
    <phoneticPr fontId="19" type="noConversion"/>
  </si>
  <si>
    <t>实际结算</t>
    <phoneticPr fontId="19" type="noConversion"/>
  </si>
  <si>
    <t>医学咨询</t>
    <phoneticPr fontId="19" type="noConversion"/>
  </si>
  <si>
    <t>实际结算</t>
    <phoneticPr fontId="19" type="noConversion"/>
  </si>
  <si>
    <t>临床专家</t>
    <phoneticPr fontId="17" type="noConversion"/>
  </si>
  <si>
    <t>国家医学政策解读、报告分析</t>
    <phoneticPr fontId="19" type="noConversion"/>
  </si>
  <si>
    <t>策略经理</t>
    <phoneticPr fontId="19" type="noConversion"/>
  </si>
  <si>
    <t>临床专家</t>
    <phoneticPr fontId="19" type="noConversion"/>
  </si>
  <si>
    <t>通过与专家沟通，提供医学策略支持</t>
    <phoneticPr fontId="19" type="noConversion"/>
  </si>
  <si>
    <t>医学编辑，专家观念分析，数百条问题梳理、回答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</si>
</sst>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);[Red]\(#,##0.00\)"/>
    <numFmt numFmtId="179" formatCode="0.00_ "/>
  </numFmts>
  <fonts count="24">
    <font>
      <sz val="12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6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8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6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0" fontId="9" fillId="0" borderId="0">
      <alignment vertical="top"/>
    </xf>
    <xf numFmtId="177" fontId="16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9" fillId="0" borderId="0">
      <alignment vertical="top"/>
    </xf>
    <xf numFmtId="0" fontId="10" fillId="0" borderId="0"/>
    <xf numFmtId="0" fontId="13" fillId="0" borderId="0">
      <alignment vertical="top"/>
    </xf>
    <xf numFmtId="0" fontId="12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9" fillId="0" borderId="0"/>
    <xf numFmtId="0" fontId="9" fillId="0" borderId="0">
      <alignment vertical="top"/>
    </xf>
    <xf numFmtId="0" fontId="14" fillId="9" borderId="0" applyNumberFormat="0" applyBorder="0" applyAlignment="0" applyProtection="0">
      <alignment vertical="center"/>
    </xf>
    <xf numFmtId="0" fontId="9" fillId="0" borderId="0">
      <alignment vertical="top"/>
    </xf>
    <xf numFmtId="0" fontId="7" fillId="0" borderId="0">
      <alignment vertical="center"/>
    </xf>
    <xf numFmtId="0" fontId="9" fillId="0" borderId="0">
      <alignment vertical="top"/>
    </xf>
    <xf numFmtId="0" fontId="9" fillId="0" borderId="0"/>
    <xf numFmtId="0" fontId="15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0" borderId="0">
      <alignment vertical="top"/>
    </xf>
  </cellStyleXfs>
  <cellXfs count="64">
    <xf numFmtId="0" fontId="0" fillId="0" borderId="0" xfId="0"/>
    <xf numFmtId="0" fontId="5" fillId="0" borderId="2" xfId="0" applyFont="1" applyFill="1" applyBorder="1" applyAlignment="1" applyProtection="1">
      <alignment vertical="center" wrapText="1"/>
    </xf>
    <xf numFmtId="0" fontId="2" fillId="3" borderId="2" xfId="15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3" fontId="1" fillId="0" borderId="2" xfId="2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6" fillId="0" borderId="2" xfId="0" applyNumberFormat="1" applyFont="1" applyFill="1" applyBorder="1" applyAlignment="1">
      <alignment horizontal="right" vertical="center"/>
    </xf>
    <xf numFmtId="0" fontId="1" fillId="10" borderId="2" xfId="0" applyFont="1" applyFill="1" applyBorder="1" applyAlignment="1">
      <alignment vertical="center"/>
    </xf>
    <xf numFmtId="178" fontId="1" fillId="10" borderId="2" xfId="0" applyNumberFormat="1" applyFont="1" applyFill="1" applyBorder="1" applyAlignment="1">
      <alignment vertical="center"/>
    </xf>
    <xf numFmtId="43" fontId="1" fillId="0" borderId="0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7" fontId="1" fillId="0" borderId="2" xfId="2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3" borderId="2" xfId="15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21" fillId="11" borderId="2" xfId="0" applyNumberFormat="1" applyFont="1" applyFill="1" applyBorder="1" applyAlignment="1">
      <alignment horizontal="center" vertical="center" wrapText="1"/>
    </xf>
    <xf numFmtId="176" fontId="22" fillId="11" borderId="2" xfId="0" applyNumberFormat="1" applyFont="1" applyFill="1" applyBorder="1" applyAlignment="1">
      <alignment horizontal="center" vertical="center" wrapText="1"/>
    </xf>
    <xf numFmtId="176" fontId="22" fillId="11" borderId="4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right" vertical="center"/>
    </xf>
    <xf numFmtId="178" fontId="1" fillId="10" borderId="2" xfId="0" applyNumberFormat="1" applyFont="1" applyFill="1" applyBorder="1" applyAlignment="1">
      <alignment horizontal="right" vertical="center"/>
    </xf>
    <xf numFmtId="179" fontId="1" fillId="0" borderId="2" xfId="0" applyNumberFormat="1" applyFont="1" applyBorder="1" applyAlignment="1">
      <alignment horizontal="right"/>
    </xf>
    <xf numFmtId="0" fontId="4" fillId="4" borderId="0" xfId="0" applyFont="1" applyFill="1" applyAlignment="1">
      <alignment vertical="center" wrapText="1"/>
    </xf>
    <xf numFmtId="0" fontId="4" fillId="0" borderId="2" xfId="15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176" fontId="22" fillId="12" borderId="2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/>
    </xf>
    <xf numFmtId="0" fontId="1" fillId="0" borderId="2" xfId="15" applyFont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43" fontId="1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0" fillId="6" borderId="0" xfId="0" applyFont="1" applyFill="1" applyAlignment="1">
      <alignment horizontal="center" vertical="center"/>
    </xf>
    <xf numFmtId="0" fontId="1" fillId="0" borderId="4" xfId="15" applyFont="1" applyBorder="1" applyAlignment="1">
      <alignment horizontal="right" vertical="center"/>
    </xf>
    <xf numFmtId="0" fontId="1" fillId="0" borderId="1" xfId="15" applyFont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1" fillId="0" borderId="2" xfId="15" applyFont="1" applyBorder="1" applyAlignment="1">
      <alignment horizontal="right" vertical="center"/>
    </xf>
    <xf numFmtId="0" fontId="2" fillId="3" borderId="4" xfId="15" applyFont="1" applyFill="1" applyBorder="1" applyAlignment="1">
      <alignment horizontal="center" vertical="center"/>
    </xf>
    <xf numFmtId="0" fontId="2" fillId="3" borderId="3" xfId="15" applyFont="1" applyFill="1" applyBorder="1" applyAlignment="1">
      <alignment horizontal="center" vertical="center"/>
    </xf>
    <xf numFmtId="0" fontId="2" fillId="3" borderId="4" xfId="15" applyFont="1" applyFill="1" applyBorder="1" applyAlignment="1">
      <alignment horizontal="left" vertical="center"/>
    </xf>
    <xf numFmtId="0" fontId="2" fillId="3" borderId="1" xfId="15" applyFont="1" applyFill="1" applyBorder="1" applyAlignment="1">
      <alignment horizontal="left" vertical="center"/>
    </xf>
    <xf numFmtId="0" fontId="2" fillId="3" borderId="3" xfId="15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22" fillId="7" borderId="4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</cellXfs>
  <cellStyles count="22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9"/>
  <sheetViews>
    <sheetView tabSelected="1" topLeftCell="A7" zoomScale="80" zoomScaleNormal="80" workbookViewId="0">
      <selection activeCell="N19" sqref="N19"/>
    </sheetView>
  </sheetViews>
  <sheetFormatPr defaultColWidth="9" defaultRowHeight="17.25"/>
  <cols>
    <col min="1" max="1" width="9" style="14"/>
    <col min="2" max="2" width="8.5" style="14" customWidth="1"/>
    <col min="3" max="3" width="19.25" style="14" customWidth="1"/>
    <col min="4" max="4" width="12.875" style="21" customWidth="1"/>
    <col min="5" max="5" width="34.875" style="21" customWidth="1"/>
    <col min="6" max="6" width="6.375" style="14" bestFit="1" customWidth="1"/>
    <col min="7" max="7" width="15.5" style="5" bestFit="1" customWidth="1"/>
    <col min="8" max="8" width="9.125" style="5" customWidth="1"/>
    <col min="9" max="9" width="12.375" style="6" customWidth="1"/>
    <col min="10" max="10" width="14" style="6" bestFit="1" customWidth="1"/>
    <col min="11" max="11" width="20.75" style="27" customWidth="1"/>
    <col min="12" max="16384" width="9" style="14"/>
  </cols>
  <sheetData>
    <row r="2" spans="2:11" ht="22.5">
      <c r="B2" s="39" t="s">
        <v>0</v>
      </c>
      <c r="C2" s="39"/>
      <c r="D2" s="39"/>
      <c r="E2" s="39"/>
      <c r="F2" s="39"/>
    </row>
    <row r="3" spans="2:11" ht="39.6" customHeight="1">
      <c r="B3" s="15"/>
      <c r="C3" s="42" t="s">
        <v>18</v>
      </c>
      <c r="D3" s="42"/>
      <c r="E3" s="30" t="s">
        <v>16</v>
      </c>
    </row>
    <row r="4" spans="2:11" ht="18">
      <c r="B4" s="34" t="s">
        <v>1</v>
      </c>
      <c r="C4" s="34" t="s">
        <v>2</v>
      </c>
      <c r="D4" s="34"/>
      <c r="E4" s="34" t="s">
        <v>15</v>
      </c>
    </row>
    <row r="5" spans="2:11">
      <c r="B5" s="23">
        <v>1</v>
      </c>
      <c r="C5" s="43" t="str">
        <f>C14</f>
        <v>政策解读策略分析</v>
      </c>
      <c r="D5" s="44"/>
      <c r="E5" s="16">
        <f>J17</f>
        <v>16604</v>
      </c>
    </row>
    <row r="6" spans="2:11">
      <c r="B6" s="23">
        <v>2</v>
      </c>
      <c r="C6" s="43" t="str">
        <f>C18</f>
        <v>医学咨询</v>
      </c>
      <c r="D6" s="44"/>
      <c r="E6" s="16">
        <f>J20</f>
        <v>8624</v>
      </c>
    </row>
    <row r="7" spans="2:11">
      <c r="B7" s="23">
        <v>3</v>
      </c>
      <c r="C7" s="43" t="str">
        <f>C21</f>
        <v>政策异议</v>
      </c>
      <c r="D7" s="44"/>
      <c r="E7" s="16">
        <f>J23</f>
        <v>26760</v>
      </c>
    </row>
    <row r="8" spans="2:11">
      <c r="B8" s="3">
        <v>4</v>
      </c>
      <c r="C8" s="43" t="s">
        <v>13</v>
      </c>
      <c r="D8" s="44"/>
      <c r="E8" s="4">
        <f>J26</f>
        <v>3119.2799999999997</v>
      </c>
    </row>
    <row r="9" spans="2:11">
      <c r="B9" s="17"/>
      <c r="C9" s="43" t="s">
        <v>14</v>
      </c>
      <c r="D9" s="44"/>
      <c r="E9" s="4">
        <f>SUM(E5:E8)</f>
        <v>55107.28</v>
      </c>
      <c r="G9" s="38"/>
    </row>
    <row r="10" spans="2:11">
      <c r="B10" s="17"/>
      <c r="C10" s="43" t="s">
        <v>33</v>
      </c>
      <c r="D10" s="44"/>
      <c r="E10" s="4">
        <f>J29</f>
        <v>55020</v>
      </c>
      <c r="G10" s="38"/>
    </row>
    <row r="11" spans="2:11">
      <c r="B11" s="18"/>
      <c r="C11" s="19"/>
      <c r="D11" s="19"/>
      <c r="E11" s="13"/>
    </row>
    <row r="12" spans="2:11" ht="30" customHeight="1">
      <c r="B12" s="48" t="s">
        <v>4</v>
      </c>
      <c r="C12" s="48"/>
      <c r="D12" s="48"/>
      <c r="E12" s="48"/>
      <c r="F12" s="48"/>
      <c r="G12" s="45"/>
      <c r="H12" s="45"/>
      <c r="I12" s="45"/>
      <c r="J12" s="45"/>
      <c r="K12" s="45"/>
    </row>
    <row r="13" spans="2:11" ht="36">
      <c r="B13" s="32" t="s">
        <v>5</v>
      </c>
      <c r="C13" s="49" t="s">
        <v>6</v>
      </c>
      <c r="D13" s="50"/>
      <c r="E13" s="51"/>
      <c r="F13" s="32" t="s">
        <v>7</v>
      </c>
      <c r="G13" s="24" t="s">
        <v>8</v>
      </c>
      <c r="H13" s="25" t="s">
        <v>9</v>
      </c>
      <c r="I13" s="26" t="s">
        <v>10</v>
      </c>
      <c r="J13" s="25" t="s">
        <v>12</v>
      </c>
      <c r="K13" s="33" t="s">
        <v>17</v>
      </c>
    </row>
    <row r="14" spans="2:11" ht="18">
      <c r="B14" s="2">
        <v>1</v>
      </c>
      <c r="C14" s="20" t="s">
        <v>23</v>
      </c>
      <c r="D14" s="20"/>
      <c r="E14" s="20"/>
      <c r="F14" s="20"/>
      <c r="G14" s="11"/>
      <c r="H14" s="11"/>
      <c r="I14" s="12"/>
      <c r="J14" s="12"/>
      <c r="K14" s="28"/>
    </row>
    <row r="15" spans="2:11" ht="39" customHeight="1">
      <c r="B15" s="22" t="s">
        <v>19</v>
      </c>
      <c r="C15" s="1" t="s">
        <v>37</v>
      </c>
      <c r="D15" s="40" t="s">
        <v>35</v>
      </c>
      <c r="E15" s="41"/>
      <c r="F15" s="31" t="s">
        <v>21</v>
      </c>
      <c r="G15" s="8">
        <v>20</v>
      </c>
      <c r="H15" s="8">
        <v>1</v>
      </c>
      <c r="I15" s="9">
        <v>616</v>
      </c>
      <c r="J15" s="9">
        <f>G15*H15*I15</f>
        <v>12320</v>
      </c>
      <c r="K15" s="7">
        <v>616</v>
      </c>
    </row>
    <row r="16" spans="2:11" ht="39" customHeight="1">
      <c r="B16" s="22" t="s">
        <v>25</v>
      </c>
      <c r="C16" s="1" t="s">
        <v>36</v>
      </c>
      <c r="D16" s="40" t="s">
        <v>38</v>
      </c>
      <c r="E16" s="41"/>
      <c r="F16" s="31" t="s">
        <v>21</v>
      </c>
      <c r="G16" s="8">
        <v>12</v>
      </c>
      <c r="H16" s="8">
        <v>1</v>
      </c>
      <c r="I16" s="9">
        <v>357</v>
      </c>
      <c r="J16" s="9">
        <f>G16*H16*I16</f>
        <v>4284</v>
      </c>
      <c r="K16" s="7">
        <v>357</v>
      </c>
    </row>
    <row r="17" spans="2:11">
      <c r="B17" s="46" t="s">
        <v>11</v>
      </c>
      <c r="C17" s="47"/>
      <c r="D17" s="47"/>
      <c r="E17" s="47"/>
      <c r="F17" s="47"/>
      <c r="G17" s="8"/>
      <c r="H17" s="8"/>
      <c r="I17" s="9"/>
      <c r="J17" s="9">
        <f>SUM(J15:J16)</f>
        <v>16604</v>
      </c>
      <c r="K17" s="29"/>
    </row>
    <row r="18" spans="2:11" ht="18">
      <c r="B18" s="2">
        <v>2</v>
      </c>
      <c r="C18" s="20" t="s">
        <v>32</v>
      </c>
      <c r="D18" s="53"/>
      <c r="E18" s="54"/>
      <c r="F18" s="20"/>
      <c r="G18" s="11"/>
      <c r="H18" s="11"/>
      <c r="I18" s="12"/>
      <c r="J18" s="12"/>
      <c r="K18" s="28"/>
    </row>
    <row r="19" spans="2:11" ht="58.15" customHeight="1">
      <c r="B19" s="22" t="s">
        <v>24</v>
      </c>
      <c r="C19" s="1" t="s">
        <v>34</v>
      </c>
      <c r="D19" s="40" t="s">
        <v>26</v>
      </c>
      <c r="E19" s="41"/>
      <c r="F19" s="31" t="s">
        <v>27</v>
      </c>
      <c r="G19" s="8">
        <v>14</v>
      </c>
      <c r="H19" s="8">
        <v>1</v>
      </c>
      <c r="I19" s="9">
        <v>616</v>
      </c>
      <c r="J19" s="9">
        <f>G19*H19*I19</f>
        <v>8624</v>
      </c>
      <c r="K19" s="7">
        <v>616</v>
      </c>
    </row>
    <row r="20" spans="2:11">
      <c r="B20" s="46" t="s">
        <v>11</v>
      </c>
      <c r="C20" s="47"/>
      <c r="D20" s="47"/>
      <c r="E20" s="47"/>
      <c r="F20" s="47"/>
      <c r="G20" s="8"/>
      <c r="H20" s="8"/>
      <c r="I20" s="9"/>
      <c r="J20" s="9">
        <f>SUM(J19:J19)</f>
        <v>8624</v>
      </c>
      <c r="K20" s="29"/>
    </row>
    <row r="21" spans="2:11" ht="18">
      <c r="B21" s="2">
        <v>3</v>
      </c>
      <c r="C21" s="55" t="s">
        <v>28</v>
      </c>
      <c r="D21" s="56"/>
      <c r="E21" s="57"/>
      <c r="F21" s="20"/>
      <c r="G21" s="11"/>
      <c r="H21" s="11"/>
      <c r="I21" s="12"/>
      <c r="J21" s="12"/>
      <c r="K21" s="28"/>
    </row>
    <row r="22" spans="2:11" ht="39" customHeight="1">
      <c r="B22" s="22" t="s">
        <v>30</v>
      </c>
      <c r="C22" s="1" t="s">
        <v>29</v>
      </c>
      <c r="D22" s="58" t="s">
        <v>39</v>
      </c>
      <c r="E22" s="58"/>
      <c r="F22" s="31" t="s">
        <v>21</v>
      </c>
      <c r="G22" s="8">
        <v>30</v>
      </c>
      <c r="H22" s="8">
        <v>2</v>
      </c>
      <c r="I22" s="9">
        <v>446</v>
      </c>
      <c r="J22" s="9">
        <f>G22*H22*I22</f>
        <v>26760</v>
      </c>
      <c r="K22" s="7">
        <v>446</v>
      </c>
    </row>
    <row r="23" spans="2:11">
      <c r="B23" s="52" t="s">
        <v>11</v>
      </c>
      <c r="C23" s="52"/>
      <c r="D23" s="52"/>
      <c r="E23" s="52"/>
      <c r="F23" s="52"/>
      <c r="G23" s="8"/>
      <c r="H23" s="8"/>
      <c r="I23" s="9"/>
      <c r="J23" s="9">
        <f>SUM(J22:J22)</f>
        <v>26760</v>
      </c>
      <c r="K23" s="29"/>
    </row>
    <row r="24" spans="2:11">
      <c r="B24" s="35"/>
      <c r="C24" s="35"/>
      <c r="D24" s="35"/>
      <c r="E24" s="35"/>
      <c r="F24" s="35" t="s">
        <v>22</v>
      </c>
      <c r="G24" s="8"/>
      <c r="H24" s="8"/>
      <c r="I24" s="9"/>
      <c r="J24" s="9">
        <f>J23+J20+J17</f>
        <v>51988</v>
      </c>
      <c r="K24" s="29"/>
    </row>
    <row r="25" spans="2:11" ht="18">
      <c r="B25" s="36">
        <v>4</v>
      </c>
      <c r="C25" s="37" t="s">
        <v>3</v>
      </c>
      <c r="D25" s="37" t="s">
        <v>20</v>
      </c>
      <c r="E25" s="37"/>
      <c r="F25" s="37"/>
      <c r="G25" s="11"/>
      <c r="H25" s="11"/>
      <c r="I25" s="12"/>
      <c r="J25" s="12"/>
      <c r="K25" s="28"/>
    </row>
    <row r="26" spans="2:11">
      <c r="B26" s="63" t="s">
        <v>11</v>
      </c>
      <c r="C26" s="63"/>
      <c r="D26" s="63"/>
      <c r="E26" s="63"/>
      <c r="F26" s="63"/>
      <c r="G26" s="8"/>
      <c r="H26" s="8"/>
      <c r="I26" s="9"/>
      <c r="J26" s="7">
        <f>J24*0.06</f>
        <v>3119.2799999999997</v>
      </c>
      <c r="K26" s="7"/>
    </row>
    <row r="27" spans="2:11" ht="18">
      <c r="B27" s="61"/>
      <c r="C27" s="62"/>
      <c r="D27" s="62"/>
      <c r="E27" s="62"/>
      <c r="F27" s="62"/>
      <c r="G27" s="11"/>
      <c r="H27" s="11"/>
      <c r="I27" s="12"/>
      <c r="J27" s="12"/>
      <c r="K27" s="28"/>
    </row>
    <row r="28" spans="2:11" ht="18">
      <c r="B28" s="59" t="s">
        <v>14</v>
      </c>
      <c r="C28" s="60"/>
      <c r="D28" s="60"/>
      <c r="E28" s="60"/>
      <c r="F28" s="60"/>
      <c r="G28" s="8"/>
      <c r="H28" s="8"/>
      <c r="I28" s="9"/>
      <c r="J28" s="10">
        <f>J24+J26</f>
        <v>55107.28</v>
      </c>
      <c r="K28" s="10"/>
    </row>
    <row r="29" spans="2:11" ht="18">
      <c r="B29" s="59" t="s">
        <v>31</v>
      </c>
      <c r="C29" s="60"/>
      <c r="D29" s="60"/>
      <c r="E29" s="60"/>
      <c r="F29" s="60"/>
      <c r="G29" s="8"/>
      <c r="H29" s="8"/>
      <c r="I29" s="9"/>
      <c r="J29" s="10">
        <v>55020</v>
      </c>
      <c r="K29" s="10"/>
    </row>
  </sheetData>
  <mergeCells count="24">
    <mergeCell ref="B29:F29"/>
    <mergeCell ref="C10:D10"/>
    <mergeCell ref="B27:F27"/>
    <mergeCell ref="B28:F28"/>
    <mergeCell ref="B26:F26"/>
    <mergeCell ref="G12:K12"/>
    <mergeCell ref="B20:F20"/>
    <mergeCell ref="B12:F12"/>
    <mergeCell ref="C13:E13"/>
    <mergeCell ref="B23:F23"/>
    <mergeCell ref="D19:E19"/>
    <mergeCell ref="D18:E18"/>
    <mergeCell ref="C21:E21"/>
    <mergeCell ref="D22:E22"/>
    <mergeCell ref="B17:F17"/>
    <mergeCell ref="B2:F2"/>
    <mergeCell ref="D16:E16"/>
    <mergeCell ref="C3:D3"/>
    <mergeCell ref="C5:D5"/>
    <mergeCell ref="C8:D8"/>
    <mergeCell ref="C9:D9"/>
    <mergeCell ref="D15:E15"/>
    <mergeCell ref="C6:D6"/>
    <mergeCell ref="C7:D7"/>
  </mergeCells>
  <phoneticPr fontId="19" type="noConversion"/>
  <pageMargins left="0.69930555555555596" right="0.69930555555555596" top="0.75" bottom="0.75" header="0.3" footer="0.3"/>
  <pageSetup paperSize="9" scale="5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刘媛媛</cp:lastModifiedBy>
  <cp:lastPrinted>2020-01-20T04:25:41Z</cp:lastPrinted>
  <dcterms:created xsi:type="dcterms:W3CDTF">2014-02-12T08:04:00Z</dcterms:created>
  <dcterms:modified xsi:type="dcterms:W3CDTF">2021-04-28T02:39:42Z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2052-10.1.0.6029</vt:lpwstr>
  </property>
</Properties>
</file>