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ZHAI\melitta\T1\natalie\"/>
    </mc:Choice>
  </mc:AlternateContent>
  <bookViews>
    <workbookView xWindow="0" yWindow="0" windowWidth="28800" windowHeight="13215" tabRatio="793"/>
  </bookViews>
  <sheets>
    <sheet name="整体费用" sheetId="14" r:id="rId1"/>
    <sheet name="普通场（11月19日）肿瘤医院" sheetId="23" r:id="rId2"/>
    <sheet name="发车仪式场（11月20日）锁金村" sheetId="12" r:id="rId3"/>
    <sheet name="普通场（11月21-22日）锁金村" sheetId="20" r:id="rId4"/>
    <sheet name="普通场（11月23日）钟山宾馆" sheetId="25" r:id="rId5"/>
    <sheet name="一次性物料采购费用" sheetId="18" r:id="rId6"/>
    <sheet name="消耗性性物料" sheetId="22" r:id="rId7"/>
    <sheet name="差旅+追加费用" sheetId="24" r:id="rId8"/>
  </sheets>
  <definedNames>
    <definedName name="_xlnm.Print_Area" localSheetId="2">'发车仪式场（11月20日）锁金村'!$A$1:$M$42</definedName>
    <definedName name="_xlnm.Print_Area" localSheetId="3">'普通场（11月21-22日）锁金村'!$A$1:$M$24</definedName>
    <definedName name="_xlnm.Print_Area" localSheetId="5">一次性物料采购费用!$A$1:$M$28</definedName>
    <definedName name="_xlnm.Print_Area" localSheetId="0">整体费用!$A$1:$J$42</definedName>
  </definedNames>
  <calcPr calcId="152511"/>
</workbook>
</file>

<file path=xl/calcChain.xml><?xml version="1.0" encoding="utf-8"?>
<calcChain xmlns="http://schemas.openxmlformats.org/spreadsheetml/2006/main">
  <c r="L21" i="12" l="1"/>
  <c r="G17" i="14" l="1"/>
  <c r="H16" i="14" l="1"/>
  <c r="H11" i="14" l="1"/>
  <c r="H17" i="14" l="1"/>
  <c r="L12" i="24"/>
  <c r="L10" i="25"/>
  <c r="L10" i="20"/>
  <c r="L10" i="12"/>
  <c r="L10" i="23"/>
  <c r="L11" i="25" l="1"/>
  <c r="L9" i="25"/>
  <c r="L11" i="20"/>
  <c r="L9" i="20"/>
  <c r="M9" i="20" s="1"/>
  <c r="L16" i="12"/>
  <c r="L15" i="12"/>
  <c r="L14" i="12"/>
  <c r="L13" i="12"/>
  <c r="L12" i="12"/>
  <c r="L11" i="12"/>
  <c r="L9" i="12"/>
  <c r="L11" i="23"/>
  <c r="L9" i="23"/>
  <c r="M9" i="25" l="1"/>
  <c r="M9" i="12"/>
  <c r="H8" i="14" l="1"/>
  <c r="H12" i="14"/>
  <c r="H15" i="14"/>
  <c r="H13" i="14"/>
  <c r="I13" i="14" s="1"/>
  <c r="H14" i="14"/>
  <c r="I8" i="14" l="1"/>
  <c r="M18" i="25"/>
  <c r="M18" i="20"/>
  <c r="L10" i="24"/>
  <c r="L11" i="24"/>
  <c r="L22" i="12" l="1"/>
  <c r="L20" i="24" l="1"/>
  <c r="L40" i="24" l="1"/>
  <c r="L41" i="24"/>
  <c r="L39" i="24"/>
  <c r="L38" i="24"/>
  <c r="L37" i="24"/>
  <c r="L36" i="24"/>
  <c r="L35" i="24"/>
  <c r="L34" i="24"/>
  <c r="L33" i="24"/>
  <c r="L32" i="24"/>
  <c r="L31" i="24"/>
  <c r="L30" i="24"/>
  <c r="L29" i="24"/>
  <c r="L28" i="24"/>
  <c r="L27" i="24"/>
  <c r="L26" i="24"/>
  <c r="L25" i="24"/>
  <c r="L24" i="24"/>
  <c r="L23" i="24"/>
  <c r="L22" i="24"/>
  <c r="L21" i="24"/>
  <c r="L19" i="24"/>
  <c r="L18" i="24"/>
  <c r="L17" i="24"/>
  <c r="L16" i="24"/>
  <c r="L15" i="24"/>
  <c r="L14" i="24"/>
  <c r="L13" i="24"/>
  <c r="L9" i="24"/>
  <c r="M9" i="24" l="1"/>
  <c r="M42" i="24" s="1"/>
  <c r="E24" i="14" s="1"/>
  <c r="H24" i="14" l="1"/>
  <c r="I24" i="14" s="1"/>
  <c r="L16" i="25"/>
  <c r="L15" i="25"/>
  <c r="L13" i="25"/>
  <c r="M13" i="25" l="1"/>
  <c r="M20" i="25" s="1"/>
  <c r="E21" i="14" s="1"/>
  <c r="H21" i="14" s="1"/>
  <c r="L12" i="18"/>
  <c r="L18" i="23" l="1"/>
  <c r="L16" i="23"/>
  <c r="L15" i="23"/>
  <c r="L13" i="23"/>
  <c r="M9" i="23"/>
  <c r="M13" i="23" l="1"/>
  <c r="M18" i="23"/>
  <c r="M20" i="23" l="1"/>
  <c r="E18" i="14" s="1"/>
  <c r="H18" i="14" s="1"/>
  <c r="L23" i="22"/>
  <c r="L24" i="22" l="1"/>
  <c r="L22" i="22"/>
  <c r="L21" i="22"/>
  <c r="L20" i="22"/>
  <c r="L19" i="22"/>
  <c r="L18" i="22"/>
  <c r="L17" i="22"/>
  <c r="L16" i="22"/>
  <c r="L15" i="22"/>
  <c r="L14" i="22"/>
  <c r="L13" i="22"/>
  <c r="L12" i="22"/>
  <c r="L11" i="22"/>
  <c r="L10" i="22"/>
  <c r="L9" i="22"/>
  <c r="L23" i="18"/>
  <c r="L22" i="18"/>
  <c r="L21" i="18"/>
  <c r="L20" i="18"/>
  <c r="L19" i="18"/>
  <c r="L18" i="18"/>
  <c r="L17" i="18"/>
  <c r="L16" i="18"/>
  <c r="L15" i="18"/>
  <c r="L14" i="18"/>
  <c r="L13" i="18"/>
  <c r="L11" i="18"/>
  <c r="L10" i="18"/>
  <c r="L9" i="18"/>
  <c r="L33" i="12"/>
  <c r="M9" i="22" l="1"/>
  <c r="M25" i="22" s="1"/>
  <c r="E23" i="14" s="1"/>
  <c r="L32" i="12" l="1"/>
  <c r="L34" i="12"/>
  <c r="L13" i="20" l="1"/>
  <c r="L15" i="20"/>
  <c r="L16" i="20"/>
  <c r="M13" i="20" l="1"/>
  <c r="M20" i="20" s="1"/>
  <c r="E20" i="14" s="1"/>
  <c r="H20" i="14" s="1"/>
  <c r="L19" i="12" l="1"/>
  <c r="M9" i="18" l="1"/>
  <c r="M24" i="18" s="1"/>
  <c r="E22" i="14" s="1"/>
  <c r="H23" i="14" l="1"/>
  <c r="H22" i="14"/>
  <c r="L26" i="12"/>
  <c r="I22" i="14" l="1"/>
  <c r="M36" i="12"/>
  <c r="L31" i="12" l="1"/>
  <c r="L30" i="12"/>
  <c r="L29" i="12"/>
  <c r="L28" i="12"/>
  <c r="L27" i="12"/>
  <c r="L25" i="12"/>
  <c r="L23" i="12"/>
  <c r="L20" i="12"/>
  <c r="L18" i="12"/>
  <c r="M18" i="12" l="1"/>
  <c r="M25" i="12"/>
  <c r="M38" i="12" l="1"/>
  <c r="E19" i="14" s="1"/>
  <c r="H19" i="14" s="1"/>
  <c r="I18" i="14" l="1"/>
  <c r="I25" i="14" s="1"/>
  <c r="I26" i="14" l="1"/>
  <c r="I27" i="14" s="1"/>
  <c r="I28" i="14" l="1"/>
</calcChain>
</file>

<file path=xl/sharedStrings.xml><?xml version="1.0" encoding="utf-8"?>
<sst xmlns="http://schemas.openxmlformats.org/spreadsheetml/2006/main" count="602" uniqueCount="332">
  <si>
    <t>客户名称:</t>
  </si>
  <si>
    <t>执行城市:</t>
  </si>
  <si>
    <t>序号</t>
  </si>
  <si>
    <t xml:space="preserve">项目    </t>
  </si>
  <si>
    <t>内容</t>
  </si>
  <si>
    <t>单价</t>
  </si>
  <si>
    <t>单位</t>
  </si>
  <si>
    <t>城市</t>
  </si>
  <si>
    <t>时间</t>
  </si>
  <si>
    <t>数量</t>
  </si>
  <si>
    <t>小计</t>
  </si>
  <si>
    <t>合计</t>
  </si>
  <si>
    <t>其他费用</t>
  </si>
  <si>
    <t>Sub-total</t>
  </si>
  <si>
    <t xml:space="preserve">Grand Total </t>
  </si>
  <si>
    <t>说明：</t>
  </si>
  <si>
    <t>1、人员数量发生变化或执行场次、工作时间调整则相应调整报价金额。</t>
  </si>
  <si>
    <t>Prepared by:</t>
  </si>
  <si>
    <t>Approved by:</t>
  </si>
  <si>
    <t>元/场</t>
    <phoneticPr fontId="11" type="noConversion"/>
  </si>
  <si>
    <t>元/次</t>
    <phoneticPr fontId="11" type="noConversion"/>
  </si>
  <si>
    <t>元/天</t>
  </si>
  <si>
    <t>上 海 优 叻 报 价</t>
    <phoneticPr fontId="11" type="noConversion"/>
  </si>
  <si>
    <t>物料运输费</t>
    <phoneticPr fontId="11" type="noConversion"/>
  </si>
  <si>
    <t>元/个</t>
    <phoneticPr fontId="11" type="noConversion"/>
  </si>
  <si>
    <t>仓储费</t>
    <phoneticPr fontId="11" type="noConversion"/>
  </si>
  <si>
    <t>2、以上报价未包含的费用如发生将以追加报价形式进行确认。</t>
    <phoneticPr fontId="11" type="noConversion"/>
  </si>
  <si>
    <t>3、以上报价所有单价及金额以人民币计算。</t>
    <phoneticPr fontId="11" type="noConversion"/>
  </si>
  <si>
    <t>肺癌筛查车项目</t>
    <phoneticPr fontId="11" type="noConversion"/>
  </si>
  <si>
    <t>设备租赁费</t>
    <phoneticPr fontId="11" type="noConversion"/>
  </si>
  <si>
    <t>患教宣传展板</t>
    <rPh sb="0" eb="2">
      <t>an'l</t>
    </rPh>
    <phoneticPr fontId="11" type="noConversion"/>
  </si>
  <si>
    <t>矿泉水</t>
  </si>
  <si>
    <t>工作服LOGO贴</t>
  </si>
  <si>
    <t>LED及视频辅助设备</t>
  </si>
  <si>
    <t>调音台</t>
  </si>
  <si>
    <t>全频音箱</t>
  </si>
  <si>
    <t>对讲机</t>
  </si>
  <si>
    <t>现场引导员</t>
    <phoneticPr fontId="11" type="noConversion"/>
  </si>
  <si>
    <t>话筒</t>
    <phoneticPr fontId="11" type="noConversion"/>
  </si>
  <si>
    <t>上海麦田公共关系咨询有限公司</t>
    <phoneticPr fontId="11" type="noConversion"/>
  </si>
  <si>
    <t>报价内容：  肺癌筛查车项目执行报价</t>
    <phoneticPr fontId="11" type="noConversion"/>
  </si>
  <si>
    <t>报价内容：  肺癌筛查车项目执行报价</t>
    <phoneticPr fontId="11" type="noConversion"/>
  </si>
  <si>
    <t>项目名称:</t>
    <phoneticPr fontId="11" type="noConversion"/>
  </si>
  <si>
    <t>肺癌筛查车项目</t>
    <phoneticPr fontId="11" type="noConversion"/>
  </si>
  <si>
    <t>项目</t>
    <phoneticPr fontId="11" type="noConversion"/>
  </si>
  <si>
    <t>小计</t>
    <phoneticPr fontId="11" type="noConversion"/>
  </si>
  <si>
    <t>元/场</t>
    <phoneticPr fontId="11" type="noConversion"/>
  </si>
  <si>
    <t>2、以上报价未包含的费用如发生将以追加报价形式进行确认。</t>
    <phoneticPr fontId="11" type="noConversion"/>
  </si>
  <si>
    <t>3、以上报价所有单价及金额以人民币计算。</t>
    <phoneticPr fontId="11" type="noConversion"/>
  </si>
  <si>
    <t>4、项目结算周期为月结。</t>
    <phoneticPr fontId="11" type="noConversion"/>
  </si>
  <si>
    <t>4、项目结算周期为月结。</t>
    <phoneticPr fontId="11" type="noConversion"/>
  </si>
  <si>
    <t>上海麦田公共关系咨询有限公司</t>
    <phoneticPr fontId="11" type="noConversion"/>
  </si>
  <si>
    <t>项目名称:</t>
    <phoneticPr fontId="11" type="noConversion"/>
  </si>
  <si>
    <t>项目执行费</t>
    <phoneticPr fontId="11" type="noConversion"/>
  </si>
  <si>
    <t>物料搭建费</t>
    <phoneticPr fontId="11" type="noConversion"/>
  </si>
  <si>
    <t>元/次</t>
    <phoneticPr fontId="11" type="noConversion"/>
  </si>
  <si>
    <t>主持人</t>
    <phoneticPr fontId="11" type="noConversion"/>
  </si>
  <si>
    <t>元/箱</t>
    <phoneticPr fontId="11" type="noConversion"/>
  </si>
  <si>
    <t>150MM*105MM，白卡纸</t>
    <phoneticPr fontId="11" type="noConversion"/>
  </si>
  <si>
    <t>元/张</t>
    <phoneticPr fontId="11" type="noConversion"/>
  </si>
  <si>
    <t>元/平方</t>
    <phoneticPr fontId="11" type="noConversion"/>
  </si>
  <si>
    <t>元/个</t>
  </si>
  <si>
    <t>42CM*36CM*45CM，可折叠，带靠背</t>
  </si>
  <si>
    <t>元/天</t>
    <phoneticPr fontId="11" type="noConversion"/>
  </si>
  <si>
    <t>大功率，抗干扰，通过距离1-3公里</t>
    <phoneticPr fontId="11" type="noConversion"/>
  </si>
  <si>
    <t>无缝切换器</t>
    <phoneticPr fontId="11" type="noConversion"/>
  </si>
  <si>
    <t>元/台</t>
    <phoneticPr fontId="11" type="noConversion"/>
  </si>
  <si>
    <t>元/个</t>
    <phoneticPr fontId="11" type="noConversion"/>
  </si>
  <si>
    <t>线圈及压线槽</t>
    <phoneticPr fontId="11" type="noConversion"/>
  </si>
  <si>
    <t>元/天</t>
    <phoneticPr fontId="11" type="noConversion"/>
  </si>
  <si>
    <t>元</t>
    <phoneticPr fontId="11" type="noConversion"/>
  </si>
  <si>
    <t>电视机</t>
  </si>
  <si>
    <t>3、以上报价所有单价及金额以人民币计算。</t>
    <phoneticPr fontId="11" type="noConversion"/>
  </si>
  <si>
    <t>4、项目结算周期为月结。</t>
    <phoneticPr fontId="11" type="noConversion"/>
  </si>
  <si>
    <t>2、以上报价未包含的费用如发生将以追加报价形式进行确认，如物料损坏，会追加采购。</t>
    <phoneticPr fontId="11" type="noConversion"/>
  </si>
  <si>
    <t>立体效果强</t>
    <phoneticPr fontId="11" type="noConversion"/>
  </si>
  <si>
    <t>调音师</t>
    <phoneticPr fontId="11" type="noConversion"/>
  </si>
  <si>
    <t>设备操作员</t>
    <phoneticPr fontId="11" type="noConversion"/>
  </si>
  <si>
    <t>信号稳定，音频同步</t>
    <phoneticPr fontId="11" type="noConversion"/>
  </si>
  <si>
    <t>数字控台</t>
    <phoneticPr fontId="11" type="noConversion"/>
  </si>
  <si>
    <t>一次性使用耗材提供</t>
    <phoneticPr fontId="11" type="noConversion"/>
  </si>
  <si>
    <t>物料采购费</t>
    <phoneticPr fontId="11" type="noConversion"/>
  </si>
  <si>
    <t>采购物料</t>
    <phoneticPr fontId="11" type="noConversion"/>
  </si>
  <si>
    <t>元/人</t>
    <rPh sb="0" eb="1">
      <t>r</t>
    </rPh>
    <phoneticPr fontId="11" type="noConversion"/>
  </si>
  <si>
    <t>负责现场LED显示无缝切换操作</t>
    <rPh sb="0" eb="4">
      <t>wa</t>
    </rPh>
    <phoneticPr fontId="11" type="noConversion"/>
  </si>
  <si>
    <t>负责现场音响调试，主持人麦克风调试</t>
    <rPh sb="0" eb="8">
      <t>wa</t>
    </rPh>
    <phoneticPr fontId="11" type="noConversion"/>
  </si>
  <si>
    <t>桌子</t>
    <phoneticPr fontId="11" type="noConversion"/>
  </si>
  <si>
    <t>康康舞教练</t>
    <phoneticPr fontId="11" type="noConversion"/>
  </si>
  <si>
    <t>打印机</t>
  </si>
  <si>
    <t>元/台</t>
  </si>
  <si>
    <t>画质清晰，分辨率高，户外屏</t>
    <phoneticPr fontId="11" type="noConversion"/>
  </si>
  <si>
    <t>元/天</t>
    <phoneticPr fontId="11" type="noConversion"/>
  </si>
  <si>
    <t>搭建辅料耗损、垃圾处理及搭建人员交通费等</t>
    <rPh sb="0" eb="20">
      <t>ya'xian'ca</t>
    </rPh>
    <phoneticPr fontId="11" type="noConversion"/>
  </si>
  <si>
    <t>搭建辅料耗损、垃圾处理及搭建人员交通费等</t>
    <rPh sb="0" eb="20">
      <t>wan'jiawan'jiaye'wada'jia</t>
    </rPh>
    <phoneticPr fontId="11" type="noConversion"/>
  </si>
  <si>
    <t>舞台</t>
  </si>
  <si>
    <t>舞台，含红地毯</t>
  </si>
  <si>
    <t>元/平方</t>
  </si>
  <si>
    <t>仪式道具</t>
    <phoneticPr fontId="11" type="noConversion"/>
  </si>
  <si>
    <t>元/台</t>
    <phoneticPr fontId="11" type="noConversion"/>
  </si>
  <si>
    <t>开幕卷轴租赁，高80CM，长4M，可供8-10人使用，卷轴尺寸336CM*61CM</t>
    <phoneticPr fontId="11" type="noConversion"/>
  </si>
  <si>
    <t>人员分工：2人负责主物料搭建，1人负责现场电源布线、用电设备及其它物料布置</t>
    <rPh sb="0" eb="2">
      <t>ren'yua</t>
    </rPh>
    <phoneticPr fontId="11" type="noConversion"/>
  </si>
  <si>
    <t>1、人员数量发生变化或执行场次、工作时间调整则相应调整报价金额。</t>
    <phoneticPr fontId="11" type="noConversion"/>
  </si>
  <si>
    <t>高频无线手持话筒</t>
    <phoneticPr fontId="11" type="noConversion"/>
  </si>
  <si>
    <t>无线手持，智能连接</t>
    <phoneticPr fontId="11" type="noConversion"/>
  </si>
  <si>
    <t>小纸贴（数字）</t>
    <phoneticPr fontId="11" type="noConversion"/>
  </si>
  <si>
    <t>大垃圾桶</t>
    <phoneticPr fontId="11" type="noConversion"/>
  </si>
  <si>
    <t>一米栏</t>
    <phoneticPr fontId="11" type="noConversion"/>
  </si>
  <si>
    <t>门型展架</t>
    <phoneticPr fontId="11" type="noConversion"/>
  </si>
  <si>
    <t>40L，可分类垃圾桶</t>
    <phoneticPr fontId="11" type="noConversion"/>
  </si>
  <si>
    <t>黑色隔离护栏，红色带子，2米拉带</t>
    <phoneticPr fontId="11" type="noConversion"/>
  </si>
  <si>
    <t>高清电视，50寸，含落地式可移动支架</t>
    <phoneticPr fontId="11" type="noConversion"/>
  </si>
  <si>
    <t>海报</t>
    <phoneticPr fontId="11" type="noConversion"/>
  </si>
  <si>
    <t>宣传三折页</t>
    <phoneticPr fontId="11" type="noConversion"/>
  </si>
  <si>
    <t>A4，每天预计150份</t>
    <phoneticPr fontId="11" type="noConversion"/>
  </si>
  <si>
    <t>打印纸</t>
    <phoneticPr fontId="11" type="noConversion"/>
  </si>
  <si>
    <t>元/包</t>
    <phoneticPr fontId="11" type="noConversion"/>
  </si>
  <si>
    <t>30*42CM，桌面展示牌，雪弗板</t>
    <phoneticPr fontId="11" type="noConversion"/>
  </si>
  <si>
    <t>转诊立牌</t>
    <phoneticPr fontId="11" type="noConversion"/>
  </si>
  <si>
    <t>分步展架</t>
    <phoneticPr fontId="11" type="noConversion"/>
  </si>
  <si>
    <t>江苏省（南京市）</t>
    <phoneticPr fontId="11" type="noConversion"/>
  </si>
  <si>
    <t>椅子</t>
    <phoneticPr fontId="11" type="noConversion"/>
  </si>
  <si>
    <t>元/个</t>
    <phoneticPr fontId="11" type="noConversion"/>
  </si>
  <si>
    <t>消耗性物料</t>
    <phoneticPr fontId="11" type="noConversion"/>
  </si>
  <si>
    <t>元/个</t>
    <phoneticPr fontId="11" type="noConversion"/>
  </si>
  <si>
    <t>KT板90*60cm+铁架，接待区1，休息区2，筛查区1，报告等候区1，报告解读区1</t>
    <phoneticPr fontId="11" type="noConversion"/>
  </si>
  <si>
    <t>1.2M*0.6M*0.8M，可折叠</t>
    <phoneticPr fontId="11" type="noConversion"/>
  </si>
  <si>
    <t>椅子</t>
    <phoneticPr fontId="11" type="noConversion"/>
  </si>
  <si>
    <t>音响</t>
    <phoneticPr fontId="11" type="noConversion"/>
  </si>
  <si>
    <t>话筒套</t>
    <phoneticPr fontId="11" type="noConversion"/>
  </si>
  <si>
    <t>7CM*5CM</t>
    <phoneticPr fontId="12" type="noConversion"/>
  </si>
  <si>
    <t>元/个</t>
    <phoneticPr fontId="12" type="noConversion"/>
  </si>
  <si>
    <t>卷线盘</t>
    <phoneticPr fontId="11" type="noConversion"/>
  </si>
  <si>
    <t>帐篷</t>
    <phoneticPr fontId="11" type="noConversion"/>
  </si>
  <si>
    <t>惠普激光打印机，多功能一体机（打印，复印，扫描），含墨盒</t>
    <phoneticPr fontId="11" type="noConversion"/>
  </si>
  <si>
    <t>主持人手卡</t>
    <phoneticPr fontId="11" type="noConversion"/>
  </si>
  <si>
    <t>转诊办公室贴</t>
    <phoneticPr fontId="11" type="noConversion"/>
  </si>
  <si>
    <t>KT板门贴，180mm×120mm </t>
    <phoneticPr fontId="11" type="noConversion"/>
  </si>
  <si>
    <t>宣传单页</t>
    <phoneticPr fontId="11" type="noConversion"/>
  </si>
  <si>
    <t>A4彩印</t>
    <phoneticPr fontId="11" type="noConversion"/>
  </si>
  <si>
    <t>筛查问卷</t>
    <phoneticPr fontId="11" type="noConversion"/>
  </si>
  <si>
    <t>A4，一包500张，预计1天使用2包</t>
    <phoneticPr fontId="11" type="noConversion"/>
  </si>
  <si>
    <t>转诊单</t>
    <phoneticPr fontId="11" type="noConversion"/>
  </si>
  <si>
    <t>元/本</t>
    <phoneticPr fontId="11" type="noConversion"/>
  </si>
  <si>
    <t>商标贴，5*5CM，100个/张，一天预计2张</t>
    <phoneticPr fontId="11" type="noConversion"/>
  </si>
  <si>
    <t>7CM*8CM，无痕不粘贴</t>
    <phoneticPr fontId="11" type="noConversion"/>
  </si>
  <si>
    <t>工作服 （白大褂）</t>
    <phoneticPr fontId="11" type="noConversion"/>
  </si>
  <si>
    <t>医生用，白色，长袖</t>
    <phoneticPr fontId="11" type="noConversion"/>
  </si>
  <si>
    <t>元/件</t>
    <phoneticPr fontId="11" type="noConversion"/>
  </si>
  <si>
    <t>工作服</t>
  </si>
  <si>
    <t>元/件</t>
  </si>
  <si>
    <t>元</t>
    <phoneticPr fontId="11" type="noConversion"/>
  </si>
  <si>
    <t>红地毯</t>
    <phoneticPr fontId="12" type="noConversion"/>
  </si>
  <si>
    <t>元/平</t>
    <phoneticPr fontId="12" type="noConversion"/>
  </si>
  <si>
    <t>上 海 优 叻 报 价</t>
    <phoneticPr fontId="11" type="noConversion"/>
  </si>
  <si>
    <t>上海麦田公共关系咨询有限公司</t>
    <phoneticPr fontId="11" type="noConversion"/>
  </si>
  <si>
    <t>报价内容：  肺癌筛查车项目执行报价</t>
    <phoneticPr fontId="11" type="noConversion"/>
  </si>
  <si>
    <t>项目名称:</t>
    <phoneticPr fontId="11" type="noConversion"/>
  </si>
  <si>
    <t>肺癌筛查车项目</t>
    <phoneticPr fontId="11" type="noConversion"/>
  </si>
  <si>
    <t>物料搭建费</t>
    <phoneticPr fontId="11" type="noConversion"/>
  </si>
  <si>
    <t>物料运输费</t>
    <phoneticPr fontId="11" type="noConversion"/>
  </si>
  <si>
    <t>元/次</t>
    <phoneticPr fontId="11" type="noConversion"/>
  </si>
  <si>
    <t>2、以上报价未包含的费用如发生将以追加报价形式进行确认。</t>
    <phoneticPr fontId="11" type="noConversion"/>
  </si>
  <si>
    <t>3、以上报价所有单价及金额以人民币计算。</t>
    <phoneticPr fontId="11" type="noConversion"/>
  </si>
  <si>
    <t>4、项目结算周期为月结。</t>
    <phoneticPr fontId="11" type="noConversion"/>
  </si>
  <si>
    <t>工作人员用，蓝色，长袖卫衣</t>
    <phoneticPr fontId="11" type="noConversion"/>
  </si>
  <si>
    <t>50米卷线盘1个，3米插线板1个，PVC压线槽10个</t>
    <phoneticPr fontId="11" type="noConversion"/>
  </si>
  <si>
    <t>预估观众区需要40把椅子，租赁一天使用</t>
    <phoneticPr fontId="11" type="noConversion"/>
  </si>
  <si>
    <t>拍照相框</t>
    <phoneticPr fontId="11" type="noConversion"/>
  </si>
  <si>
    <t>3M*3M，加固加粗，含四角固定沙袋</t>
    <phoneticPr fontId="11" type="noConversion"/>
  </si>
  <si>
    <t>台卡+桌卡</t>
    <phoneticPr fontId="11" type="noConversion"/>
  </si>
  <si>
    <t>0.8M*1.8M，双面卡槽，加重防晃，铝合金钢板，患教区1</t>
    <phoneticPr fontId="11" type="noConversion"/>
  </si>
  <si>
    <t>0.8M*1.8M，高清画面，接待区1，签到1，会议日程1，费证清区1，患教区1，AI技术1</t>
    <phoneticPr fontId="11" type="noConversion"/>
  </si>
  <si>
    <t>90*60CM。前期预热，3种海报，每种10张，共30张，筛查车1张</t>
    <phoneticPr fontId="11" type="noConversion"/>
  </si>
  <si>
    <t>守夜费</t>
    <phoneticPr fontId="11" type="noConversion"/>
  </si>
  <si>
    <t>男主持人，已提前支付2000元订金，并已约好19日彩排，18日晚临时告知不用主持人，由副院长主持</t>
    <phoneticPr fontId="11" type="noConversion"/>
  </si>
  <si>
    <t>提前一晚调试设备，过流程</t>
    <rPh sb="0" eb="8">
      <t>wa</t>
    </rPh>
    <phoneticPr fontId="11" type="noConversion"/>
  </si>
  <si>
    <t>人工费，含每天早上搬运+搭建，晚上拆除+搬运，各类物料安装，搬运指物料从存储点至活动现场</t>
    <rPh sb="0" eb="1">
      <t>ren'gong'f</t>
    </rPh>
    <phoneticPr fontId="11" type="noConversion"/>
  </si>
  <si>
    <t>6名人员，接待区2人，等候区1人，筛查车1人，报告领取区1人，舞台区1人</t>
    <phoneticPr fontId="11" type="noConversion"/>
  </si>
  <si>
    <t>3名人员，接待区2人，筛查车1人</t>
    <phoneticPr fontId="11" type="noConversion"/>
  </si>
  <si>
    <t>A3铜版纸＋高清画面，专家1，签到处1，接待区2，报告解读区2，患教&amp;义诊区2，费证清2</t>
    <phoneticPr fontId="11" type="noConversion"/>
  </si>
  <si>
    <t>红色地毯，筛查车区域使用。实际使用1块</t>
    <phoneticPr fontId="12" type="noConversion"/>
  </si>
  <si>
    <r>
      <t>三联复写，50份1本，每天2本，50本起做，</t>
    </r>
    <r>
      <rPr>
        <sz val="10"/>
        <color rgb="FFFF0000"/>
        <rFont val="微软雅黑"/>
        <family val="2"/>
        <charset val="134"/>
      </rPr>
      <t>加急制作</t>
    </r>
    <phoneticPr fontId="11" type="noConversion"/>
  </si>
  <si>
    <t>元</t>
  </si>
  <si>
    <t>元</t>
    <phoneticPr fontId="11" type="noConversion"/>
  </si>
  <si>
    <t>现场临时增加需求、物料采购、制作等费用</t>
    <phoneticPr fontId="11" type="noConversion"/>
  </si>
  <si>
    <t>一次性物料采购，可重复使用</t>
    <phoneticPr fontId="11" type="noConversion"/>
  </si>
  <si>
    <r>
      <t>拍照手举牌，90*60cm，双面画面，</t>
    </r>
    <r>
      <rPr>
        <sz val="10"/>
        <color rgb="FFFF0000"/>
        <rFont val="微软雅黑"/>
        <family val="2"/>
        <charset val="134"/>
      </rPr>
      <t>加急制作</t>
    </r>
    <r>
      <rPr>
        <sz val="10"/>
        <rFont val="微软雅黑"/>
        <family val="2"/>
        <charset val="134"/>
      </rPr>
      <t>，共4个</t>
    </r>
    <phoneticPr fontId="11" type="noConversion"/>
  </si>
  <si>
    <t>农夫山泉矿泉水550ML*28，整箱</t>
    <phoneticPr fontId="11" type="noConversion"/>
  </si>
  <si>
    <t>追加费用-其他费用</t>
  </si>
  <si>
    <t>椅子租赁</t>
    <phoneticPr fontId="12" type="noConversion"/>
  </si>
  <si>
    <t>桌子租赁</t>
    <phoneticPr fontId="12" type="noConversion"/>
  </si>
  <si>
    <t>踏步楼梯租赁</t>
    <phoneticPr fontId="12" type="noConversion"/>
  </si>
  <si>
    <t>元/天/个</t>
    <phoneticPr fontId="12" type="noConversion"/>
  </si>
  <si>
    <t>一米栏租赁</t>
    <phoneticPr fontId="12" type="noConversion"/>
  </si>
  <si>
    <t>元/天/个</t>
  </si>
  <si>
    <t>背椅贴</t>
    <phoneticPr fontId="12" type="noConversion"/>
  </si>
  <si>
    <t>元/张</t>
  </si>
  <si>
    <t>门型展架</t>
    <phoneticPr fontId="12" type="noConversion"/>
  </si>
  <si>
    <t>元/个</t>
    <phoneticPr fontId="12" type="noConversion"/>
  </si>
  <si>
    <t>日程展架画面更改</t>
    <phoneticPr fontId="12" type="noConversion"/>
  </si>
  <si>
    <t>桶装水</t>
  </si>
  <si>
    <t>白云山桶装水</t>
    <phoneticPr fontId="12" type="noConversion"/>
  </si>
  <si>
    <t>元/桶</t>
  </si>
  <si>
    <t>一次性杯子</t>
  </si>
  <si>
    <t>100个一包</t>
    <phoneticPr fontId="12" type="noConversion"/>
  </si>
  <si>
    <t>元/包</t>
  </si>
  <si>
    <t>双面胶</t>
    <phoneticPr fontId="12" type="noConversion"/>
  </si>
  <si>
    <t>现场粘贴桌面台卡</t>
    <phoneticPr fontId="12" type="noConversion"/>
  </si>
  <si>
    <t>订书机</t>
    <phoneticPr fontId="12" type="noConversion"/>
  </si>
  <si>
    <t>现场装订资料，沟通手册等</t>
    <phoneticPr fontId="12" type="noConversion"/>
  </si>
  <si>
    <t>整理箱</t>
    <phoneticPr fontId="12" type="noConversion"/>
  </si>
  <si>
    <t>收纳整理现场小物料，如笔，垃圾袋，双面胶等物料</t>
    <phoneticPr fontId="12" type="noConversion"/>
  </si>
  <si>
    <t>中性笔</t>
    <phoneticPr fontId="12" type="noConversion"/>
  </si>
  <si>
    <t>现场签到，填写患者信息使用</t>
    <phoneticPr fontId="12" type="noConversion"/>
  </si>
  <si>
    <t>元/盒</t>
  </si>
  <si>
    <t>塑料凳子</t>
    <phoneticPr fontId="12" type="noConversion"/>
  </si>
  <si>
    <t>临时采购供CT室内医生使用</t>
    <phoneticPr fontId="12" type="noConversion"/>
  </si>
  <si>
    <t>回形针</t>
    <phoneticPr fontId="12" type="noConversion"/>
  </si>
  <si>
    <t>现场装订资料等</t>
    <phoneticPr fontId="12" type="noConversion"/>
  </si>
  <si>
    <t>垃圾袋</t>
    <phoneticPr fontId="12" type="noConversion"/>
  </si>
  <si>
    <t>垃圾桶使用</t>
    <phoneticPr fontId="12" type="noConversion"/>
  </si>
  <si>
    <t>元/卷</t>
  </si>
  <si>
    <t>到付快递费</t>
    <phoneticPr fontId="12" type="noConversion"/>
  </si>
  <si>
    <t>18号临时到京东营业部自提打印机，饮水机</t>
    <phoneticPr fontId="12" type="noConversion"/>
  </si>
  <si>
    <t>闪送费用</t>
  </si>
  <si>
    <t>电线&amp;漏电宝</t>
  </si>
  <si>
    <t>耳麦</t>
    <phoneticPr fontId="12" type="noConversion"/>
  </si>
  <si>
    <t>显示屏</t>
    <phoneticPr fontId="12" type="noConversion"/>
  </si>
  <si>
    <t>元/台</t>
    <phoneticPr fontId="12" type="noConversion"/>
  </si>
  <si>
    <t>粘衣钩</t>
    <phoneticPr fontId="12" type="noConversion"/>
  </si>
  <si>
    <t>CT室中供患者挂衣服使用</t>
    <phoneticPr fontId="12" type="noConversion"/>
  </si>
  <si>
    <t>U盘</t>
    <phoneticPr fontId="12" type="noConversion"/>
  </si>
  <si>
    <t>迪卡龙服装</t>
    <phoneticPr fontId="12" type="noConversion"/>
  </si>
  <si>
    <t>康康人偶</t>
    <phoneticPr fontId="12" type="noConversion"/>
  </si>
  <si>
    <t>元/件</t>
    <phoneticPr fontId="12" type="noConversion"/>
  </si>
  <si>
    <t>饮水机</t>
    <phoneticPr fontId="12" type="noConversion"/>
  </si>
  <si>
    <t xml:space="preserve">美的饮水机，双开门柜式饮水器 </t>
    <phoneticPr fontId="12" type="noConversion"/>
  </si>
  <si>
    <t>1、以上费用为现场临时增加需求、物料采购、制作等费用</t>
    <phoneticPr fontId="11" type="noConversion"/>
  </si>
  <si>
    <t>硒鼓</t>
    <phoneticPr fontId="12" type="noConversion"/>
  </si>
  <si>
    <t>元/个</t>
    <phoneticPr fontId="12" type="noConversion"/>
  </si>
  <si>
    <t>索爱无线便携扩音器，提供给肺扬操教练教学使用</t>
    <phoneticPr fontId="12" type="noConversion"/>
  </si>
  <si>
    <t>戴尔（DELL），23英寸三边微边框， 电脑显示器，客户指定采购</t>
    <phoneticPr fontId="12" type="noConversion"/>
  </si>
  <si>
    <t>惠普打印机硒鼓18A</t>
    <phoneticPr fontId="12" type="noConversion"/>
  </si>
  <si>
    <t>50份彩打+50份黑白打印，共100份</t>
    <phoneticPr fontId="12" type="noConversion"/>
  </si>
  <si>
    <t>采购物料未到货，19号40把，20号临时再增加40把，折叠椅，租赁2天使用</t>
    <phoneticPr fontId="12" type="noConversion"/>
  </si>
  <si>
    <t>采购物料未到货，长条桌+桌布，19号4张，20号8张，租赁2天使用</t>
    <phoneticPr fontId="12" type="noConversion"/>
  </si>
  <si>
    <t>采购物料未到货，19-20号活动现场使用20个，租赁2天使用</t>
    <phoneticPr fontId="12" type="noConversion"/>
  </si>
  <si>
    <t>元/天/张</t>
    <phoneticPr fontId="12" type="noConversion"/>
  </si>
  <si>
    <t>元/天/把</t>
    <phoneticPr fontId="12" type="noConversion"/>
  </si>
  <si>
    <t>临时增加制作门型展架，肺扬之家1，绕口令1</t>
    <phoneticPr fontId="12" type="noConversion"/>
  </si>
  <si>
    <t>会议日程</t>
    <phoneticPr fontId="12" type="noConversion"/>
  </si>
  <si>
    <t>工作服和帐篷，加急配送，顺丰到付快递费</t>
    <phoneticPr fontId="12" type="noConversion"/>
  </si>
  <si>
    <t>自提物料运输费</t>
    <phoneticPr fontId="12" type="noConversion"/>
  </si>
  <si>
    <t>储存电视机播放视频+音响肺扬操音乐，电视机2个，音响2个，舞台区音乐1个</t>
    <phoneticPr fontId="12" type="noConversion"/>
  </si>
  <si>
    <t>18号闪送显示屏（锁金社区至肿瘤医院），18号送预热海报和宣传单页（制作商至锁金社区）</t>
    <phoneticPr fontId="12" type="noConversion"/>
  </si>
  <si>
    <t>临时增加，20号一天</t>
    <phoneticPr fontId="12" type="noConversion"/>
  </si>
  <si>
    <t>临时租用不锈钢双层踏步梯，筛查车内使用，CT机较高，方便患者上下CT机</t>
    <phoneticPr fontId="12" type="noConversion"/>
  </si>
  <si>
    <t>2根20米 4mm2规格电源线（钟山宾馆电源离现场较远，需购买供筛查车使用）</t>
    <phoneticPr fontId="12" type="noConversion"/>
  </si>
  <si>
    <t>红色加绒卫衣，提供给广场舞阿姨用，19号迪卡龙客户指定采购</t>
    <phoneticPr fontId="12" type="noConversion"/>
  </si>
  <si>
    <r>
      <t>A4打印，</t>
    </r>
    <r>
      <rPr>
        <sz val="10"/>
        <color rgb="FFFF0000"/>
        <rFont val="微软雅黑"/>
        <family val="2"/>
        <charset val="134"/>
      </rPr>
      <t>院方已准备，实际未打印</t>
    </r>
    <phoneticPr fontId="11" type="noConversion"/>
  </si>
  <si>
    <t>二维码贴纸</t>
    <phoneticPr fontId="12" type="noConversion"/>
  </si>
  <si>
    <t>双面展板二维码更换。制作贴纸。加急制作</t>
    <phoneticPr fontId="12" type="noConversion"/>
  </si>
  <si>
    <t>元/张</t>
    <phoneticPr fontId="12" type="noConversion"/>
  </si>
  <si>
    <t>日程展架画面更改。加急制作画面</t>
    <phoneticPr fontId="12" type="noConversion"/>
  </si>
  <si>
    <t>一共制作20个领导背椅贴，加急制作</t>
    <phoneticPr fontId="12" type="noConversion"/>
  </si>
  <si>
    <t>报价时间：2019年11月19日-23日</t>
    <phoneticPr fontId="11" type="noConversion"/>
  </si>
  <si>
    <t>47CM*26CM*22CM，大功率，支持U盘智能连接使用</t>
    <phoneticPr fontId="11" type="noConversion"/>
  </si>
  <si>
    <t>报价时间： 2019年11月20日</t>
    <phoneticPr fontId="11" type="noConversion"/>
  </si>
  <si>
    <t>11月20日，锁金村卫生服务中心</t>
    <phoneticPr fontId="11" type="noConversion"/>
  </si>
  <si>
    <t>报价时间： 2019年11月19日</t>
    <rPh sb="0" eb="4">
      <t>huo'do</t>
    </rPh>
    <phoneticPr fontId="11" type="noConversion"/>
  </si>
  <si>
    <t>报价时间： 2019年11月23日</t>
    <rPh sb="0" eb="4">
      <t>huo'do</t>
    </rPh>
    <phoneticPr fontId="11" type="noConversion"/>
  </si>
  <si>
    <t>报价时间： 2019年11月21日-22日</t>
    <phoneticPr fontId="11" type="noConversion"/>
  </si>
  <si>
    <t>11月21日-22日，锁金村卫生服务中心</t>
    <phoneticPr fontId="11" type="noConversion"/>
  </si>
  <si>
    <t>11月18日 上海-南京</t>
    <rPh sb="0" eb="12">
      <t>shang'ha</t>
    </rPh>
    <phoneticPr fontId="12" type="noConversion"/>
  </si>
  <si>
    <t>元/天</t>
    <rPh sb="0" eb="1">
      <t>tia</t>
    </rPh>
    <phoneticPr fontId="12" type="noConversion"/>
  </si>
  <si>
    <t>实报实销费用</t>
    <rPh sb="0" eb="2">
      <t>sh'bao'shi'xia</t>
    </rPh>
    <phoneticPr fontId="11" type="noConversion"/>
  </si>
  <si>
    <t>活动杂费、快递费、项目组手机话费等</t>
    <rPh sb="0" eb="2">
      <t>huo'don</t>
    </rPh>
    <phoneticPr fontId="11" type="noConversion"/>
  </si>
  <si>
    <t>出差标准（一线城市住宿费400元，二三线城市住宿费300元，市内交通费200元，出差补贴200元/天）。共3天，18号，19号，20号</t>
    <rPh sb="0" eb="1">
      <t>ch'cha</t>
    </rPh>
    <phoneticPr fontId="11" type="noConversion"/>
  </si>
  <si>
    <t>元</t>
    <phoneticPr fontId="12" type="noConversion"/>
  </si>
  <si>
    <t>元/天</t>
    <rPh sb="0" eb="1">
      <t>tia</t>
    </rPh>
    <phoneticPr fontId="11" type="noConversion"/>
  </si>
  <si>
    <t>11月20日 南京-上海</t>
    <rPh sb="0" eb="12">
      <t>shang'h</t>
    </rPh>
    <phoneticPr fontId="12" type="noConversion"/>
  </si>
  <si>
    <t>项目组管理费</t>
    <rPh sb="0" eb="2">
      <t>xiang'm</t>
    </rPh>
    <phoneticPr fontId="11" type="noConversion"/>
  </si>
  <si>
    <t>城市督导费</t>
    <rPh sb="0" eb="2">
      <t>cheng'sh</t>
    </rPh>
    <phoneticPr fontId="11" type="noConversion"/>
  </si>
  <si>
    <t>项目收尾</t>
    <rPh sb="0" eb="2">
      <t>xiang'm</t>
    </rPh>
    <phoneticPr fontId="11" type="noConversion"/>
  </si>
  <si>
    <t>合计</t>
    <rPh sb="0" eb="2">
      <t>he'j</t>
    </rPh>
    <phoneticPr fontId="11" type="noConversion"/>
  </si>
  <si>
    <t>11月19日，江苏省肿瘤医院</t>
    <phoneticPr fontId="11" type="noConversion"/>
  </si>
  <si>
    <t>11月23日，南京钟山宾馆</t>
    <phoneticPr fontId="11" type="noConversion"/>
  </si>
  <si>
    <t>现场执行</t>
    <rPh sb="0" eb="4">
      <t>xian'chanxiang'm</t>
    </rPh>
    <phoneticPr fontId="11" type="noConversion"/>
  </si>
  <si>
    <t>Sub-total</t>
    <phoneticPr fontId="11" type="noConversion"/>
  </si>
  <si>
    <t>10%服务费</t>
    <phoneticPr fontId="11" type="noConversion"/>
  </si>
  <si>
    <t>3%税费</t>
    <phoneticPr fontId="11" type="noConversion"/>
  </si>
  <si>
    <t>执行人员费用</t>
    <phoneticPr fontId="11" type="noConversion"/>
  </si>
  <si>
    <t>物料搭建运输费</t>
    <phoneticPr fontId="11" type="noConversion"/>
  </si>
  <si>
    <t>执行人员费用</t>
    <phoneticPr fontId="11" type="noConversion"/>
  </si>
  <si>
    <t>康康人偶</t>
    <rPh sb="0" eb="2">
      <t>kang'kan</t>
    </rPh>
    <phoneticPr fontId="11" type="noConversion"/>
  </si>
  <si>
    <t>引导员</t>
    <phoneticPr fontId="11" type="noConversion"/>
  </si>
  <si>
    <t>男 1人</t>
    <rPh sb="0" eb="1">
      <t>re</t>
    </rPh>
    <phoneticPr fontId="11" type="noConversion"/>
  </si>
  <si>
    <t>物料转运费</t>
    <rPh sb="0" eb="2">
      <t>wu'lia</t>
    </rPh>
    <phoneticPr fontId="12" type="noConversion"/>
  </si>
  <si>
    <t>现场教跳肺扬操，需提前学习肺扬操，含服装。一天跳5次，一次跳2遍（演示＋教学）</t>
    <phoneticPr fontId="11" type="noConversion"/>
  </si>
  <si>
    <t>备注</t>
    <rPh sb="0" eb="2">
      <t>bei'zh</t>
    </rPh>
    <phoneticPr fontId="11" type="noConversion"/>
  </si>
  <si>
    <t>南京运往无锡 运输+搬运</t>
    <rPh sb="0" eb="2">
      <t>nan'jin</t>
    </rPh>
    <phoneticPr fontId="12" type="noConversion"/>
  </si>
  <si>
    <t>如物料连续存储超过1周，需根据实际情况追加仓储费</t>
    <rPh sb="0" eb="2">
      <t>wu'lia</t>
    </rPh>
    <phoneticPr fontId="11" type="noConversion"/>
  </si>
  <si>
    <t>人工费，21日和22日每天早上搬运+搭建，晚上拆除+搬运，搬运指物料从存储点至活动现场</t>
    <rPh sb="0" eb="1">
      <t>ren'gong'f</t>
    </rPh>
    <phoneticPr fontId="11" type="noConversion"/>
  </si>
  <si>
    <t>差旅费</t>
    <rPh sb="0" eb="2">
      <t>chai'lv'fe</t>
    </rPh>
    <phoneticPr fontId="12" type="noConversion"/>
  </si>
  <si>
    <t>具体见明细</t>
    <rPh sb="0" eb="2">
      <t>ju't</t>
    </rPh>
    <phoneticPr fontId="11" type="noConversion"/>
  </si>
  <si>
    <t>具体见明细</t>
    <phoneticPr fontId="11" type="noConversion"/>
  </si>
  <si>
    <t>项目主管</t>
    <rPh sb="0" eb="2">
      <t>xiang'm</t>
    </rPh>
    <phoneticPr fontId="11" type="noConversion"/>
  </si>
  <si>
    <t>项目助理</t>
    <rPh sb="0" eb="2">
      <t>xiang'm</t>
    </rPh>
    <phoneticPr fontId="11" type="noConversion"/>
  </si>
  <si>
    <t>前期准备</t>
    <rPh sb="0" eb="2">
      <t>qian'q</t>
    </rPh>
    <phoneticPr fontId="11" type="noConversion"/>
  </si>
  <si>
    <t>差旅+追加费用</t>
    <rPh sb="0" eb="7">
      <t>chai'l</t>
    </rPh>
    <phoneticPr fontId="11" type="noConversion"/>
  </si>
  <si>
    <t>勘场+搭建</t>
    <rPh sb="0" eb="2">
      <t>chan</t>
    </rPh>
    <phoneticPr fontId="11" type="noConversion"/>
  </si>
  <si>
    <t>肿瘤医院1天、锁金村1天、中山宾馆1天</t>
    <rPh sb="0" eb="2">
      <t>zhong'li</t>
    </rPh>
    <phoneticPr fontId="11" type="noConversion"/>
  </si>
  <si>
    <t>助理主管</t>
    <rPh sb="0" eb="2">
      <t>zhu'l</t>
    </rPh>
    <phoneticPr fontId="11" type="noConversion"/>
  </si>
  <si>
    <t>勘场搭建3天+现场执行6天</t>
    <rPh sb="0" eb="4">
      <t>tia</t>
    </rPh>
    <phoneticPr fontId="11" type="noConversion"/>
  </si>
  <si>
    <r>
      <t>准备期日期为13-18号（平均每个场地准备期2天，</t>
    </r>
    <r>
      <rPr>
        <b/>
        <sz val="10"/>
        <color rgb="FFFF0000"/>
        <rFont val="微软雅黑"/>
        <family val="2"/>
        <charset val="134"/>
      </rPr>
      <t>之后的报价按照每个场地2天的准备期结算</t>
    </r>
    <r>
      <rPr>
        <sz val="10"/>
        <rFont val="微软雅黑"/>
        <family val="2"/>
        <charset val="134"/>
      </rPr>
      <t>）</t>
    </r>
    <rPh sb="0" eb="12">
      <t>ri'q</t>
    </rPh>
    <phoneticPr fontId="11" type="noConversion"/>
  </si>
  <si>
    <t>按出差日期结算，唐彧出差日期：18日，19日，20日  每天工作超过8小时</t>
    <rPh sb="0" eb="37">
      <t>an'zhatang'yxiang'mtang'ychu'cha</t>
    </rPh>
    <phoneticPr fontId="11" type="noConversion"/>
  </si>
  <si>
    <t>人工费，19日早上搭建，晚上拆除</t>
    <rPh sb="0" eb="1">
      <t>ren'gong'f</t>
    </rPh>
    <phoneticPr fontId="11" type="noConversion"/>
  </si>
  <si>
    <t>19日晚搭建、20日撤场人工费，LED屏及舞台区搭建，活动现场宣传区，患教区，义诊区搭建及物料准备，现场电源布线等</t>
    <rPh sb="0" eb="57">
      <t>ren'gong'f</t>
    </rPh>
    <phoneticPr fontId="11" type="noConversion"/>
  </si>
  <si>
    <t>项目组与城市督导沟通物料数量、照片整理1天等</t>
    <rPh sb="0" eb="21">
      <t>xiang'myywu'lia</t>
    </rPh>
    <phoneticPr fontId="11" type="noConversion"/>
  </si>
  <si>
    <t>11月19日-23日，计5天</t>
    <phoneticPr fontId="11" type="noConversion"/>
  </si>
  <si>
    <t>11月20日  多1名督导</t>
    <phoneticPr fontId="11" type="noConversion"/>
  </si>
  <si>
    <t>现场搭建执行费</t>
    <rPh sb="0" eb="2">
      <t>xiang'm</t>
    </rPh>
    <phoneticPr fontId="11" type="noConversion"/>
  </si>
  <si>
    <t>3场活动，人员招募培训2天、物料整理2天</t>
    <rPh sb="0" eb="15">
      <t>ren'yuaren'yua</t>
    </rPh>
    <phoneticPr fontId="11" type="noConversion"/>
  </si>
  <si>
    <t>交通通讯等杂费</t>
    <rPh sb="0" eb="3">
      <t>jiao'tong'fekan'chan</t>
    </rPh>
    <phoneticPr fontId="11" type="noConversion"/>
  </si>
  <si>
    <t>19日上午运输，物料搬运费，2辆小型运输车辆（1号车：帐篷、桌椅    2号车：10个活动展板等其他物料）</t>
    <rPh sb="0" eb="39">
      <t>suo'yo</t>
    </rPh>
    <phoneticPr fontId="11" type="noConversion"/>
  </si>
  <si>
    <t>19日晚物料运输，从肿瘤医院运往锁金村，物料搬运费，2辆小型运输车辆（1号车：帐篷、桌椅    2号车：10个活动展板等其他物料）</t>
    <rPh sb="0" eb="59">
      <t>suo'yo</t>
    </rPh>
    <phoneticPr fontId="11" type="noConversion"/>
  </si>
  <si>
    <t>22日物料撤场，物料搬运费，2辆小型运输车辆（1号车：帐篷、桌椅    2号车：10个活动展板等其他物料）</t>
    <rPh sb="0" eb="41">
      <t>suo'yo</t>
    </rPh>
    <phoneticPr fontId="11" type="noConversion"/>
  </si>
  <si>
    <t>23日上午进场，物料搬运费，2辆小型运输车辆（1号车：帐篷、桌椅    2号车：10个活动展板等其他物料）</t>
    <rPh sb="0" eb="39">
      <t>suo'yo</t>
    </rPh>
    <phoneticPr fontId="11" type="noConversion"/>
  </si>
  <si>
    <t>19日晚进场 3号大车：AV设备+舞台+LED</t>
    <phoneticPr fontId="11" type="noConversion"/>
  </si>
  <si>
    <t>11月20日晚上AV设备+舞台+LED撤场运输</t>
    <phoneticPr fontId="11" type="noConversion"/>
  </si>
  <si>
    <r>
      <rPr>
        <sz val="10"/>
        <color theme="1"/>
        <rFont val="微软雅黑"/>
        <family val="2"/>
        <charset val="134"/>
      </rPr>
      <t>19日20:00-24:00搭建结束后，00:00-7:00守夜，2个人（舞台区1人，筛查区1人），</t>
    </r>
    <r>
      <rPr>
        <sz val="10"/>
        <color rgb="FFFF0000"/>
        <rFont val="微软雅黑"/>
        <family val="2"/>
        <charset val="134"/>
      </rPr>
      <t>19日晚医院未提供室内场地存储地，筛查区物料放在户外活动现场，需守夜人员看守防丢失</t>
    </r>
    <phoneticPr fontId="11" type="noConversion"/>
  </si>
  <si>
    <t>优惠价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</si>
</sst>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0_);[Red]\(0.00\)"/>
    <numFmt numFmtId="177" formatCode="0_);[Red]\(0\)"/>
    <numFmt numFmtId="178" formatCode="0.00_ "/>
    <numFmt numFmtId="179" formatCode="#&quot;家店&quot;"/>
    <numFmt numFmtId="180" formatCode="\¥#,##0_);[Red]\(\¥#,##0\)"/>
    <numFmt numFmtId="181" formatCode="&quot;¥&quot;\ #,##0_);[Red]\(&quot;¥&quot;\ #,##0\)"/>
    <numFmt numFmtId="182" formatCode="&quot;¥&quot;\ #,##0.00_);[Red]\(&quot;¥&quot;\ #,##0.00\)"/>
    <numFmt numFmtId="183" formatCode="0.0_);[Red]\(0.0\)"/>
  </numFmts>
  <fonts count="14">
    <font>
      <sz val="12"/>
      <name val="宋体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2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Arial"/>
      <family val="2"/>
    </font>
    <font>
      <sz val="10"/>
      <name val="Geneva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ck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hair">
        <color auto="1"/>
      </top>
      <bottom/>
      <diagonal/>
    </border>
    <border>
      <left style="thick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</borders>
  <cellStyleXfs count="5">
    <xf numFmtId="0" fontId="0" fillId="0" borderId="0"/>
    <xf numFmtId="0" fontId="10" fillId="0" borderId="0"/>
    <xf numFmtId="0" fontId="9" fillId="0" borderId="0"/>
    <xf numFmtId="0" fontId="8" fillId="0" borderId="0"/>
    <xf numFmtId="0" fontId="10" fillId="0" borderId="0"/>
  </cellStyleXfs>
  <cellXfs count="34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3" borderId="0" xfId="4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2" fillId="3" borderId="0" xfId="4" applyFont="1" applyFill="1" applyAlignment="1">
      <alignment horizontal="center" vertical="center"/>
    </xf>
    <xf numFmtId="0" fontId="2" fillId="2" borderId="0" xfId="4" applyFont="1" applyFill="1" applyAlignment="1">
      <alignment horizontal="left" vertical="center"/>
    </xf>
    <xf numFmtId="0" fontId="2" fillId="2" borderId="0" xfId="4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2" fillId="4" borderId="0" xfId="4" applyFont="1" applyFill="1" applyAlignment="1">
      <alignment horizontal="left" vertical="center"/>
    </xf>
    <xf numFmtId="0" fontId="2" fillId="4" borderId="0" xfId="0" applyFont="1" applyFill="1" applyAlignment="1">
      <alignment vertical="center"/>
    </xf>
    <xf numFmtId="0" fontId="2" fillId="4" borderId="0" xfId="4" applyFont="1" applyFill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0" fontId="2" fillId="2" borderId="3" xfId="4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" fillId="3" borderId="0" xfId="4" applyFont="1" applyFill="1" applyAlignment="1">
      <alignment horizontal="center" vertical="center"/>
    </xf>
    <xf numFmtId="0" fontId="1" fillId="2" borderId="0" xfId="4" applyFont="1" applyFill="1" applyAlignment="1">
      <alignment horizontal="center" vertical="center"/>
    </xf>
    <xf numFmtId="0" fontId="1" fillId="3" borderId="0" xfId="4" applyFont="1" applyFill="1" applyAlignment="1">
      <alignment vertical="center"/>
    </xf>
    <xf numFmtId="0" fontId="1" fillId="4" borderId="0" xfId="4" applyFont="1" applyFill="1" applyAlignment="1">
      <alignment vertical="center"/>
    </xf>
    <xf numFmtId="177" fontId="2" fillId="2" borderId="3" xfId="4" applyNumberFormat="1" applyFont="1" applyFill="1" applyBorder="1" applyAlignment="1">
      <alignment horizontal="right" vertical="center"/>
    </xf>
    <xf numFmtId="177" fontId="2" fillId="2" borderId="2" xfId="4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2" fillId="2" borderId="0" xfId="4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1" fillId="2" borderId="0" xfId="4" applyFont="1" applyFill="1" applyBorder="1" applyAlignment="1">
      <alignment vertical="center"/>
    </xf>
    <xf numFmtId="0" fontId="1" fillId="2" borderId="1" xfId="4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center" vertical="center"/>
    </xf>
    <xf numFmtId="0" fontId="2" fillId="2" borderId="17" xfId="4" applyFont="1" applyFill="1" applyBorder="1" applyAlignment="1">
      <alignment horizontal="left" vertical="center"/>
    </xf>
    <xf numFmtId="177" fontId="2" fillId="2" borderId="17" xfId="4" applyNumberFormat="1" applyFont="1" applyFill="1" applyBorder="1" applyAlignment="1">
      <alignment vertical="center"/>
    </xf>
    <xf numFmtId="0" fontId="2" fillId="2" borderId="17" xfId="4" applyFont="1" applyFill="1" applyBorder="1" applyAlignment="1">
      <alignment vertical="center"/>
    </xf>
    <xf numFmtId="177" fontId="2" fillId="2" borderId="0" xfId="4" applyNumberFormat="1" applyFont="1" applyFill="1" applyAlignment="1">
      <alignment vertical="center"/>
    </xf>
    <xf numFmtId="0" fontId="2" fillId="2" borderId="0" xfId="4" applyFont="1" applyFill="1" applyAlignment="1">
      <alignment vertical="center"/>
    </xf>
    <xf numFmtId="177" fontId="2" fillId="2" borderId="3" xfId="4" applyNumberFormat="1" applyFont="1" applyFill="1" applyBorder="1" applyAlignment="1">
      <alignment vertical="center"/>
    </xf>
    <xf numFmtId="177" fontId="2" fillId="2" borderId="18" xfId="4" applyNumberFormat="1" applyFont="1" applyFill="1" applyBorder="1" applyAlignment="1">
      <alignment vertical="center"/>
    </xf>
    <xf numFmtId="0" fontId="2" fillId="2" borderId="18" xfId="4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77" fontId="2" fillId="2" borderId="0" xfId="4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4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177" fontId="2" fillId="2" borderId="19" xfId="4" applyNumberFormat="1" applyFont="1" applyFill="1" applyBorder="1" applyAlignment="1">
      <alignment vertical="center"/>
    </xf>
    <xf numFmtId="0" fontId="2" fillId="2" borderId="19" xfId="4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1" fillId="2" borderId="6" xfId="4" applyFont="1" applyFill="1" applyBorder="1" applyAlignment="1">
      <alignment horizontal="center" vertical="center"/>
    </xf>
    <xf numFmtId="0" fontId="2" fillId="2" borderId="6" xfId="4" applyFont="1" applyFill="1" applyBorder="1" applyAlignment="1">
      <alignment horizontal="left" vertical="center"/>
    </xf>
    <xf numFmtId="0" fontId="2" fillId="2" borderId="23" xfId="4" applyFont="1" applyFill="1" applyBorder="1" applyAlignment="1">
      <alignment horizontal="left" vertical="center"/>
    </xf>
    <xf numFmtId="177" fontId="2" fillId="2" borderId="0" xfId="4" applyNumberFormat="1" applyFont="1" applyFill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177" fontId="2" fillId="2" borderId="18" xfId="4" applyNumberFormat="1" applyFont="1" applyFill="1" applyBorder="1" applyAlignment="1">
      <alignment horizontal="right" vertical="center"/>
    </xf>
    <xf numFmtId="176" fontId="2" fillId="2" borderId="0" xfId="4" applyNumberFormat="1" applyFont="1" applyFill="1" applyBorder="1" applyAlignment="1">
      <alignment vertical="center"/>
    </xf>
    <xf numFmtId="177" fontId="2" fillId="2" borderId="2" xfId="4" applyNumberFormat="1" applyFont="1" applyFill="1" applyBorder="1" applyAlignment="1">
      <alignment vertical="center"/>
    </xf>
    <xf numFmtId="0" fontId="6" fillId="5" borderId="28" xfId="0" applyFont="1" applyFill="1" applyBorder="1" applyAlignment="1">
      <alignment horizontal="center" vertical="center"/>
    </xf>
    <xf numFmtId="0" fontId="6" fillId="5" borderId="29" xfId="4" applyFont="1" applyFill="1" applyBorder="1" applyAlignment="1">
      <alignment horizontal="center" vertical="center"/>
    </xf>
    <xf numFmtId="177" fontId="6" fillId="5" borderId="29" xfId="4" applyNumberFormat="1" applyFont="1" applyFill="1" applyBorder="1" applyAlignment="1">
      <alignment horizontal="center" vertical="center"/>
    </xf>
    <xf numFmtId="176" fontId="6" fillId="5" borderId="29" xfId="4" applyNumberFormat="1" applyFont="1" applyFill="1" applyBorder="1" applyAlignment="1">
      <alignment horizontal="center" vertical="center"/>
    </xf>
    <xf numFmtId="178" fontId="6" fillId="5" borderId="29" xfId="4" applyNumberFormat="1" applyFont="1" applyFill="1" applyBorder="1" applyAlignment="1">
      <alignment horizontal="center" vertical="center"/>
    </xf>
    <xf numFmtId="178" fontId="6" fillId="5" borderId="31" xfId="4" applyNumberFormat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177" fontId="1" fillId="2" borderId="38" xfId="4" applyNumberFormat="1" applyFont="1" applyFill="1" applyBorder="1" applyAlignment="1">
      <alignment horizontal="center" vertical="center"/>
    </xf>
    <xf numFmtId="180" fontId="5" fillId="0" borderId="40" xfId="4" applyNumberFormat="1" applyFont="1" applyFill="1" applyBorder="1" applyAlignment="1">
      <alignment horizontal="center" vertical="center"/>
    </xf>
    <xf numFmtId="176" fontId="2" fillId="2" borderId="41" xfId="4" applyNumberFormat="1" applyFont="1" applyFill="1" applyBorder="1" applyAlignment="1">
      <alignment vertical="center"/>
    </xf>
    <xf numFmtId="176" fontId="2" fillId="2" borderId="33" xfId="4" applyNumberFormat="1" applyFont="1" applyFill="1" applyBorder="1" applyAlignment="1">
      <alignment vertical="center"/>
    </xf>
    <xf numFmtId="177" fontId="2" fillId="2" borderId="33" xfId="4" applyNumberFormat="1" applyFont="1" applyFill="1" applyBorder="1" applyAlignment="1">
      <alignment vertical="center"/>
    </xf>
    <xf numFmtId="177" fontId="2" fillId="2" borderId="27" xfId="4" applyNumberFormat="1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33" xfId="4" applyFont="1" applyFill="1" applyBorder="1" applyAlignment="1">
      <alignment vertical="center"/>
    </xf>
    <xf numFmtId="0" fontId="1" fillId="2" borderId="33" xfId="4" applyFont="1" applyFill="1" applyBorder="1" applyAlignment="1">
      <alignment vertical="center"/>
    </xf>
    <xf numFmtId="0" fontId="2" fillId="2" borderId="42" xfId="4" applyFont="1" applyFill="1" applyBorder="1" applyAlignment="1">
      <alignment vertical="center"/>
    </xf>
    <xf numFmtId="0" fontId="2" fillId="2" borderId="36" xfId="0" applyFont="1" applyFill="1" applyBorder="1" applyAlignment="1">
      <alignment horizontal="center" vertical="center"/>
    </xf>
    <xf numFmtId="0" fontId="1" fillId="2" borderId="6" xfId="4" applyFont="1" applyFill="1" applyBorder="1" applyAlignment="1">
      <alignment horizontal="left" vertical="center"/>
    </xf>
    <xf numFmtId="0" fontId="2" fillId="2" borderId="2" xfId="4" applyFont="1" applyFill="1" applyBorder="1" applyAlignment="1">
      <alignment horizontal="left" vertical="center"/>
    </xf>
    <xf numFmtId="0" fontId="2" fillId="2" borderId="2" xfId="4" applyFont="1" applyFill="1" applyBorder="1" applyAlignment="1">
      <alignment horizontal="left" vertical="center"/>
    </xf>
    <xf numFmtId="0" fontId="2" fillId="2" borderId="2" xfId="4" applyFont="1" applyFill="1" applyBorder="1" applyAlignment="1">
      <alignment horizontal="left" vertical="center"/>
    </xf>
    <xf numFmtId="177" fontId="2" fillId="2" borderId="0" xfId="0" applyNumberFormat="1" applyFont="1" applyFill="1" applyAlignment="1">
      <alignment vertical="center"/>
    </xf>
    <xf numFmtId="181" fontId="2" fillId="2" borderId="2" xfId="4" applyNumberFormat="1" applyFont="1" applyFill="1" applyBorder="1" applyAlignment="1">
      <alignment horizontal="right" vertical="center"/>
    </xf>
    <xf numFmtId="177" fontId="2" fillId="2" borderId="48" xfId="4" applyNumberFormat="1" applyFont="1" applyFill="1" applyBorder="1" applyAlignment="1">
      <alignment vertical="center"/>
    </xf>
    <xf numFmtId="0" fontId="2" fillId="2" borderId="3" xfId="4" applyFont="1" applyFill="1" applyBorder="1" applyAlignment="1">
      <alignment horizontal="left" vertical="center"/>
    </xf>
    <xf numFmtId="177" fontId="2" fillId="4" borderId="3" xfId="4" applyNumberFormat="1" applyFont="1" applyFill="1" applyBorder="1" applyAlignment="1">
      <alignment vertical="center"/>
    </xf>
    <xf numFmtId="177" fontId="2" fillId="4" borderId="2" xfId="4" applyNumberFormat="1" applyFont="1" applyFill="1" applyBorder="1" applyAlignment="1">
      <alignment vertical="center"/>
    </xf>
    <xf numFmtId="178" fontId="2" fillId="2" borderId="11" xfId="4" applyNumberFormat="1" applyFont="1" applyFill="1" applyBorder="1" applyAlignment="1">
      <alignment horizontal="left" vertical="center"/>
    </xf>
    <xf numFmtId="178" fontId="2" fillId="2" borderId="12" xfId="4" applyNumberFormat="1" applyFont="1" applyFill="1" applyBorder="1" applyAlignment="1">
      <alignment horizontal="left" vertical="center"/>
    </xf>
    <xf numFmtId="178" fontId="2" fillId="2" borderId="13" xfId="4" applyNumberFormat="1" applyFont="1" applyFill="1" applyBorder="1" applyAlignment="1">
      <alignment horizontal="left" vertical="center"/>
    </xf>
    <xf numFmtId="0" fontId="2" fillId="2" borderId="2" xfId="4" applyFont="1" applyFill="1" applyBorder="1" applyAlignment="1">
      <alignment horizontal="left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2" xfId="4" applyFont="1" applyFill="1" applyBorder="1" applyAlignment="1">
      <alignment horizontal="left" vertical="center"/>
    </xf>
    <xf numFmtId="182" fontId="2" fillId="2" borderId="0" xfId="0" applyNumberFormat="1" applyFont="1" applyFill="1" applyAlignment="1">
      <alignment vertical="center"/>
    </xf>
    <xf numFmtId="0" fontId="2" fillId="4" borderId="3" xfId="4" applyFont="1" applyFill="1" applyBorder="1" applyAlignment="1">
      <alignment horizontal="left" vertical="center"/>
    </xf>
    <xf numFmtId="0" fontId="2" fillId="4" borderId="35" xfId="0" applyFont="1" applyFill="1" applyBorder="1" applyAlignment="1">
      <alignment horizontal="center" vertical="center"/>
    </xf>
    <xf numFmtId="177" fontId="2" fillId="4" borderId="47" xfId="4" applyNumberFormat="1" applyFont="1" applyFill="1" applyBorder="1" applyAlignment="1">
      <alignment horizontal="right" vertical="center"/>
    </xf>
    <xf numFmtId="177" fontId="2" fillId="4" borderId="46" xfId="4" applyNumberFormat="1" applyFont="1" applyFill="1" applyBorder="1" applyAlignment="1">
      <alignment horizontal="right" vertical="center"/>
    </xf>
    <xf numFmtId="0" fontId="2" fillId="2" borderId="37" xfId="0" applyFont="1" applyFill="1" applyBorder="1" applyAlignment="1">
      <alignment horizontal="center" vertical="center"/>
    </xf>
    <xf numFmtId="0" fontId="2" fillId="4" borderId="2" xfId="4" applyFont="1" applyFill="1" applyBorder="1" applyAlignment="1">
      <alignment horizontal="center" vertical="center"/>
    </xf>
    <xf numFmtId="0" fontId="2" fillId="4" borderId="3" xfId="4" applyFont="1" applyFill="1" applyBorder="1" applyAlignment="1">
      <alignment horizontal="center" vertical="center"/>
    </xf>
    <xf numFmtId="177" fontId="2" fillId="4" borderId="3" xfId="4" applyNumberFormat="1" applyFont="1" applyFill="1" applyBorder="1" applyAlignment="1">
      <alignment horizontal="right" vertical="center"/>
    </xf>
    <xf numFmtId="177" fontId="2" fillId="4" borderId="47" xfId="4" applyNumberFormat="1" applyFont="1" applyFill="1" applyBorder="1" applyAlignment="1">
      <alignment vertical="center"/>
    </xf>
    <xf numFmtId="0" fontId="2" fillId="4" borderId="47" xfId="4" applyFont="1" applyFill="1" applyBorder="1" applyAlignment="1">
      <alignment horizontal="center" vertical="center"/>
    </xf>
    <xf numFmtId="0" fontId="2" fillId="4" borderId="47" xfId="4" applyFont="1" applyFill="1" applyBorder="1" applyAlignment="1">
      <alignment horizontal="left" vertical="center"/>
    </xf>
    <xf numFmtId="0" fontId="2" fillId="4" borderId="46" xfId="4" applyFont="1" applyFill="1" applyBorder="1" applyAlignment="1">
      <alignment horizontal="left" vertical="center"/>
    </xf>
    <xf numFmtId="177" fontId="2" fillId="4" borderId="46" xfId="4" applyNumberFormat="1" applyFont="1" applyFill="1" applyBorder="1" applyAlignment="1">
      <alignment vertical="center"/>
    </xf>
    <xf numFmtId="0" fontId="2" fillId="4" borderId="46" xfId="4" applyFont="1" applyFill="1" applyBorder="1" applyAlignment="1">
      <alignment horizontal="center" vertical="center"/>
    </xf>
    <xf numFmtId="0" fontId="2" fillId="2" borderId="18" xfId="4" applyFont="1" applyFill="1" applyBorder="1" applyAlignment="1">
      <alignment horizontal="left" vertical="center"/>
    </xf>
    <xf numFmtId="0" fontId="2" fillId="2" borderId="2" xfId="4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center" vertical="center"/>
    </xf>
    <xf numFmtId="0" fontId="2" fillId="4" borderId="3" xfId="4" applyFont="1" applyFill="1" applyBorder="1" applyAlignment="1">
      <alignment horizontal="left" vertical="center"/>
    </xf>
    <xf numFmtId="177" fontId="2" fillId="4" borderId="2" xfId="4" applyNumberFormat="1" applyFont="1" applyFill="1" applyBorder="1" applyAlignment="1">
      <alignment horizontal="right" vertical="center"/>
    </xf>
    <xf numFmtId="178" fontId="2" fillId="4" borderId="11" xfId="4" applyNumberFormat="1" applyFont="1" applyFill="1" applyBorder="1" applyAlignment="1">
      <alignment horizontal="left" vertical="center"/>
    </xf>
    <xf numFmtId="178" fontId="2" fillId="4" borderId="12" xfId="4" applyNumberFormat="1" applyFont="1" applyFill="1" applyBorder="1" applyAlignment="1">
      <alignment horizontal="left" vertical="center"/>
    </xf>
    <xf numFmtId="178" fontId="2" fillId="4" borderId="13" xfId="4" applyNumberFormat="1" applyFont="1" applyFill="1" applyBorder="1" applyAlignment="1">
      <alignment horizontal="left" vertical="center"/>
    </xf>
    <xf numFmtId="0" fontId="2" fillId="4" borderId="2" xfId="4" applyFont="1" applyFill="1" applyBorder="1" applyAlignment="1">
      <alignment horizontal="center" vertical="center"/>
    </xf>
    <xf numFmtId="0" fontId="2" fillId="2" borderId="18" xfId="4" applyFont="1" applyFill="1" applyBorder="1" applyAlignment="1">
      <alignment horizontal="left" vertical="center"/>
    </xf>
    <xf numFmtId="0" fontId="2" fillId="4" borderId="3" xfId="4" applyFont="1" applyFill="1" applyBorder="1" applyAlignment="1">
      <alignment horizontal="left" vertical="center"/>
    </xf>
    <xf numFmtId="177" fontId="2" fillId="4" borderId="47" xfId="4" applyNumberFormat="1" applyFont="1" applyFill="1" applyBorder="1" applyAlignment="1">
      <alignment horizontal="right" vertical="center"/>
    </xf>
    <xf numFmtId="177" fontId="2" fillId="4" borderId="2" xfId="4" applyNumberFormat="1" applyFont="1" applyFill="1" applyBorder="1" applyAlignment="1">
      <alignment horizontal="right" vertical="center"/>
    </xf>
    <xf numFmtId="0" fontId="2" fillId="4" borderId="47" xfId="4" applyFont="1" applyFill="1" applyBorder="1" applyAlignment="1">
      <alignment horizontal="center" vertical="center"/>
    </xf>
    <xf numFmtId="0" fontId="2" fillId="4" borderId="2" xfId="4" applyFont="1" applyFill="1" applyBorder="1" applyAlignment="1">
      <alignment horizontal="center" vertical="center"/>
    </xf>
    <xf numFmtId="181" fontId="2" fillId="2" borderId="3" xfId="4" applyNumberFormat="1" applyFont="1" applyFill="1" applyBorder="1" applyAlignment="1">
      <alignment horizontal="right" vertical="center"/>
    </xf>
    <xf numFmtId="0" fontId="0" fillId="4" borderId="0" xfId="0" applyFill="1"/>
    <xf numFmtId="0" fontId="2" fillId="4" borderId="56" xfId="0" applyFont="1" applyFill="1" applyBorder="1" applyAlignment="1">
      <alignment horizontal="center" vertical="center"/>
    </xf>
    <xf numFmtId="0" fontId="2" fillId="4" borderId="57" xfId="0" applyFont="1" applyFill="1" applyBorder="1" applyAlignment="1">
      <alignment horizontal="center" vertical="center"/>
    </xf>
    <xf numFmtId="0" fontId="2" fillId="4" borderId="54" xfId="4" applyFont="1" applyFill="1" applyBorder="1" applyAlignment="1">
      <alignment horizontal="left" vertical="center"/>
    </xf>
    <xf numFmtId="176" fontId="2" fillId="4" borderId="11" xfId="4" applyNumberFormat="1" applyFont="1" applyFill="1" applyBorder="1" applyAlignment="1">
      <alignment horizontal="right" vertical="center"/>
    </xf>
    <xf numFmtId="0" fontId="2" fillId="4" borderId="60" xfId="0" applyFont="1" applyFill="1" applyBorder="1" applyAlignment="1">
      <alignment horizontal="center" vertical="center"/>
    </xf>
    <xf numFmtId="0" fontId="2" fillId="4" borderId="18" xfId="4" applyFont="1" applyFill="1" applyBorder="1" applyAlignment="1">
      <alignment horizontal="left" vertical="center"/>
    </xf>
    <xf numFmtId="0" fontId="2" fillId="4" borderId="18" xfId="4" applyFont="1" applyFill="1" applyBorder="1" applyAlignment="1">
      <alignment horizontal="center" vertical="center"/>
    </xf>
    <xf numFmtId="177" fontId="2" fillId="4" borderId="18" xfId="4" applyNumberFormat="1" applyFont="1" applyFill="1" applyBorder="1" applyAlignment="1">
      <alignment horizontal="right" vertical="center"/>
    </xf>
    <xf numFmtId="176" fontId="2" fillId="4" borderId="61" xfId="4" applyNumberFormat="1" applyFont="1" applyFill="1" applyBorder="1" applyAlignment="1">
      <alignment horizontal="right" vertical="center"/>
    </xf>
    <xf numFmtId="183" fontId="2" fillId="4" borderId="0" xfId="0" applyNumberFormat="1" applyFont="1" applyFill="1" applyAlignment="1">
      <alignment vertical="center"/>
    </xf>
    <xf numFmtId="183" fontId="6" fillId="5" borderId="29" xfId="4" applyNumberFormat="1" applyFont="1" applyFill="1" applyBorder="1" applyAlignment="1">
      <alignment horizontal="center" vertical="center"/>
    </xf>
    <xf numFmtId="183" fontId="2" fillId="4" borderId="3" xfId="4" applyNumberFormat="1" applyFont="1" applyFill="1" applyBorder="1" applyAlignment="1">
      <alignment vertical="center"/>
    </xf>
    <xf numFmtId="183" fontId="2" fillId="4" borderId="2" xfId="4" applyNumberFormat="1" applyFont="1" applyFill="1" applyBorder="1" applyAlignment="1">
      <alignment vertical="center"/>
    </xf>
    <xf numFmtId="183" fontId="2" fillId="4" borderId="47" xfId="4" applyNumberFormat="1" applyFont="1" applyFill="1" applyBorder="1" applyAlignment="1">
      <alignment vertical="center"/>
    </xf>
    <xf numFmtId="183" fontId="2" fillId="4" borderId="18" xfId="4" applyNumberFormat="1" applyFont="1" applyFill="1" applyBorder="1" applyAlignment="1">
      <alignment vertical="center"/>
    </xf>
    <xf numFmtId="183" fontId="2" fillId="2" borderId="0" xfId="4" applyNumberFormat="1" applyFont="1" applyFill="1" applyBorder="1" applyAlignment="1">
      <alignment vertical="center"/>
    </xf>
    <xf numFmtId="183" fontId="2" fillId="2" borderId="19" xfId="4" applyNumberFormat="1" applyFont="1" applyFill="1" applyBorder="1" applyAlignment="1">
      <alignment vertical="center"/>
    </xf>
    <xf numFmtId="183" fontId="0" fillId="4" borderId="0" xfId="0" applyNumberFormat="1" applyFill="1"/>
    <xf numFmtId="0" fontId="4" fillId="4" borderId="0" xfId="0" applyFont="1" applyFill="1" applyAlignment="1">
      <alignment vertical="center" wrapText="1"/>
    </xf>
    <xf numFmtId="177" fontId="2" fillId="4" borderId="0" xfId="0" applyNumberFormat="1" applyFont="1" applyFill="1" applyAlignment="1">
      <alignment vertical="center"/>
    </xf>
    <xf numFmtId="177" fontId="2" fillId="4" borderId="2" xfId="4" applyNumberFormat="1" applyFont="1" applyFill="1" applyBorder="1" applyAlignment="1">
      <alignment horizontal="right" vertical="center"/>
    </xf>
    <xf numFmtId="0" fontId="2" fillId="4" borderId="2" xfId="4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2" xfId="4" applyFont="1" applyFill="1" applyBorder="1" applyAlignment="1">
      <alignment horizontal="left" vertical="center"/>
    </xf>
    <xf numFmtId="0" fontId="2" fillId="2" borderId="3" xfId="4" applyFont="1" applyFill="1" applyBorder="1" applyAlignment="1">
      <alignment horizontal="left" vertical="center"/>
    </xf>
    <xf numFmtId="0" fontId="4" fillId="4" borderId="0" xfId="0" applyFont="1" applyFill="1" applyAlignment="1">
      <alignment vertical="center"/>
    </xf>
    <xf numFmtId="0" fontId="2" fillId="4" borderId="3" xfId="4" applyFont="1" applyFill="1" applyBorder="1" applyAlignment="1">
      <alignment horizontal="left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center" vertical="center"/>
    </xf>
    <xf numFmtId="178" fontId="6" fillId="5" borderId="22" xfId="4" applyNumberFormat="1" applyFont="1" applyFill="1" applyBorder="1" applyAlignment="1">
      <alignment horizontal="center" vertical="center"/>
    </xf>
    <xf numFmtId="181" fontId="5" fillId="0" borderId="15" xfId="4" applyNumberFormat="1" applyFont="1" applyFill="1" applyBorder="1" applyAlignment="1">
      <alignment vertical="center"/>
    </xf>
    <xf numFmtId="181" fontId="2" fillId="2" borderId="0" xfId="0" applyNumberFormat="1" applyFont="1" applyFill="1" applyAlignment="1">
      <alignment vertical="center"/>
    </xf>
    <xf numFmtId="0" fontId="2" fillId="4" borderId="3" xfId="4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177" fontId="2" fillId="2" borderId="38" xfId="4" applyNumberFormat="1" applyFont="1" applyFill="1" applyBorder="1" applyAlignment="1">
      <alignment vertical="center" wrapText="1"/>
    </xf>
    <xf numFmtId="0" fontId="2" fillId="2" borderId="64" xfId="0" applyFont="1" applyFill="1" applyBorder="1" applyAlignment="1">
      <alignment horizontal="center" vertical="center"/>
    </xf>
    <xf numFmtId="177" fontId="2" fillId="2" borderId="46" xfId="4" applyNumberFormat="1" applyFont="1" applyFill="1" applyBorder="1" applyAlignment="1">
      <alignment vertical="center"/>
    </xf>
    <xf numFmtId="0" fontId="2" fillId="2" borderId="46" xfId="4" applyFont="1" applyFill="1" applyBorder="1" applyAlignment="1">
      <alignment horizontal="center" vertical="center"/>
    </xf>
    <xf numFmtId="177" fontId="2" fillId="2" borderId="46" xfId="4" applyNumberFormat="1" applyFont="1" applyFill="1" applyBorder="1" applyAlignment="1">
      <alignment horizontal="right" vertical="center"/>
    </xf>
    <xf numFmtId="181" fontId="2" fillId="2" borderId="46" xfId="4" applyNumberFormat="1" applyFont="1" applyFill="1" applyBorder="1" applyAlignment="1">
      <alignment horizontal="right" vertical="center"/>
    </xf>
    <xf numFmtId="177" fontId="2" fillId="2" borderId="65" xfId="4" applyNumberFormat="1" applyFont="1" applyFill="1" applyBorder="1" applyAlignment="1">
      <alignment vertical="center" wrapText="1"/>
    </xf>
    <xf numFmtId="177" fontId="1" fillId="2" borderId="0" xfId="4" applyNumberFormat="1" applyFont="1" applyFill="1" applyBorder="1" applyAlignment="1">
      <alignment horizontal="right" vertical="center"/>
    </xf>
    <xf numFmtId="181" fontId="2" fillId="2" borderId="43" xfId="4" applyNumberFormat="1" applyFont="1" applyFill="1" applyBorder="1" applyAlignment="1">
      <alignment horizontal="center" vertical="center"/>
    </xf>
    <xf numFmtId="0" fontId="2" fillId="2" borderId="47" xfId="4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1" fillId="7" borderId="0" xfId="4" applyFont="1" applyFill="1" applyAlignment="1">
      <alignment horizontal="center" vertical="center"/>
    </xf>
    <xf numFmtId="0" fontId="2" fillId="7" borderId="0" xfId="0" applyFont="1" applyFill="1" applyAlignment="1">
      <alignment vertical="center"/>
    </xf>
    <xf numFmtId="0" fontId="1" fillId="7" borderId="0" xfId="4" applyFont="1" applyFill="1" applyAlignment="1">
      <alignment vertical="center"/>
    </xf>
    <xf numFmtId="0" fontId="2" fillId="2" borderId="2" xfId="4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177" fontId="2" fillId="2" borderId="4" xfId="4" applyNumberFormat="1" applyFont="1" applyFill="1" applyBorder="1" applyAlignment="1">
      <alignment horizontal="right" vertical="center"/>
    </xf>
    <xf numFmtId="181" fontId="2" fillId="2" borderId="4" xfId="4" applyNumberFormat="1" applyFont="1" applyFill="1" applyBorder="1" applyAlignment="1">
      <alignment horizontal="right" vertical="center"/>
    </xf>
    <xf numFmtId="177" fontId="2" fillId="2" borderId="38" xfId="4" applyNumberFormat="1" applyFont="1" applyFill="1" applyBorder="1" applyAlignment="1">
      <alignment vertical="center"/>
    </xf>
    <xf numFmtId="0" fontId="2" fillId="2" borderId="72" xfId="4" applyFont="1" applyFill="1" applyBorder="1" applyAlignment="1">
      <alignment horizontal="center" vertical="center"/>
    </xf>
    <xf numFmtId="177" fontId="2" fillId="2" borderId="72" xfId="4" applyNumberFormat="1" applyFont="1" applyFill="1" applyBorder="1" applyAlignment="1">
      <alignment horizontal="right" vertical="center"/>
    </xf>
    <xf numFmtId="181" fontId="2" fillId="2" borderId="72" xfId="4" applyNumberFormat="1" applyFont="1" applyFill="1" applyBorder="1" applyAlignment="1">
      <alignment horizontal="right" vertical="center"/>
    </xf>
    <xf numFmtId="177" fontId="2" fillId="2" borderId="73" xfId="4" applyNumberFormat="1" applyFont="1" applyFill="1" applyBorder="1" applyAlignment="1">
      <alignment vertical="center"/>
    </xf>
    <xf numFmtId="178" fontId="2" fillId="2" borderId="76" xfId="4" applyNumberFormat="1" applyFont="1" applyFill="1" applyBorder="1" applyAlignment="1">
      <alignment horizontal="center" vertical="center"/>
    </xf>
    <xf numFmtId="178" fontId="2" fillId="2" borderId="54" xfId="4" applyNumberFormat="1" applyFont="1" applyFill="1" applyBorder="1" applyAlignment="1">
      <alignment horizontal="center" vertical="center"/>
    </xf>
    <xf numFmtId="177" fontId="2" fillId="2" borderId="4" xfId="4" applyNumberFormat="1" applyFont="1" applyFill="1" applyBorder="1" applyAlignment="1">
      <alignment vertical="center"/>
    </xf>
    <xf numFmtId="177" fontId="2" fillId="2" borderId="72" xfId="4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77" fontId="2" fillId="2" borderId="2" xfId="4" applyNumberFormat="1" applyFont="1" applyFill="1" applyBorder="1" applyAlignment="1">
      <alignment horizontal="right" vertical="center"/>
    </xf>
    <xf numFmtId="0" fontId="2" fillId="2" borderId="2" xfId="4" applyFont="1" applyFill="1" applyBorder="1" applyAlignment="1">
      <alignment horizontal="center" vertical="center"/>
    </xf>
    <xf numFmtId="181" fontId="2" fillId="2" borderId="2" xfId="4" applyNumberFormat="1" applyFont="1" applyFill="1" applyBorder="1" applyAlignment="1">
      <alignment horizontal="right" vertical="center"/>
    </xf>
    <xf numFmtId="0" fontId="2" fillId="4" borderId="37" xfId="0" applyFont="1" applyFill="1" applyBorder="1" applyAlignment="1">
      <alignment horizontal="center" vertical="center"/>
    </xf>
    <xf numFmtId="177" fontId="2" fillId="8" borderId="3" xfId="4" applyNumberFormat="1" applyFont="1" applyFill="1" applyBorder="1" applyAlignment="1">
      <alignment vertical="center"/>
    </xf>
    <xf numFmtId="0" fontId="2" fillId="8" borderId="3" xfId="4" applyFont="1" applyFill="1" applyBorder="1" applyAlignment="1">
      <alignment horizontal="center" vertical="center"/>
    </xf>
    <xf numFmtId="177" fontId="2" fillId="8" borderId="3" xfId="4" applyNumberFormat="1" applyFont="1" applyFill="1" applyBorder="1" applyAlignment="1">
      <alignment horizontal="right" vertical="center"/>
    </xf>
    <xf numFmtId="177" fontId="2" fillId="8" borderId="2" xfId="4" applyNumberFormat="1" applyFont="1" applyFill="1" applyBorder="1" applyAlignment="1">
      <alignment vertical="center"/>
    </xf>
    <xf numFmtId="0" fontId="2" fillId="8" borderId="2" xfId="4" applyFont="1" applyFill="1" applyBorder="1" applyAlignment="1">
      <alignment horizontal="center" vertical="center"/>
    </xf>
    <xf numFmtId="177" fontId="2" fillId="8" borderId="2" xfId="4" applyNumberFormat="1" applyFont="1" applyFill="1" applyBorder="1" applyAlignment="1">
      <alignment horizontal="right" vertical="center"/>
    </xf>
    <xf numFmtId="181" fontId="2" fillId="8" borderId="2" xfId="4" applyNumberFormat="1" applyFont="1" applyFill="1" applyBorder="1" applyAlignment="1">
      <alignment horizontal="right" vertical="center"/>
    </xf>
    <xf numFmtId="177" fontId="2" fillId="4" borderId="48" xfId="4" applyNumberFormat="1" applyFont="1" applyFill="1" applyBorder="1" applyAlignment="1">
      <alignment vertical="center"/>
    </xf>
    <xf numFmtId="177" fontId="2" fillId="2" borderId="38" xfId="4" applyNumberFormat="1" applyFont="1" applyFill="1" applyBorder="1" applyAlignment="1">
      <alignment horizontal="left" vertical="center" wrapText="1"/>
    </xf>
    <xf numFmtId="177" fontId="2" fillId="2" borderId="48" xfId="4" applyNumberFormat="1" applyFont="1" applyFill="1" applyBorder="1" applyAlignment="1">
      <alignment horizontal="left" vertical="center" wrapText="1"/>
    </xf>
    <xf numFmtId="0" fontId="2" fillId="2" borderId="67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81" fontId="2" fillId="2" borderId="4" xfId="4" applyNumberFormat="1" applyFont="1" applyFill="1" applyBorder="1" applyAlignment="1">
      <alignment horizontal="center" vertical="center"/>
    </xf>
    <xf numFmtId="181" fontId="2" fillId="2" borderId="2" xfId="4" applyNumberFormat="1" applyFont="1" applyFill="1" applyBorder="1" applyAlignment="1">
      <alignment horizontal="center" vertical="center"/>
    </xf>
    <xf numFmtId="181" fontId="2" fillId="2" borderId="47" xfId="4" applyNumberFormat="1" applyFont="1" applyFill="1" applyBorder="1" applyAlignment="1">
      <alignment horizontal="center" vertical="center"/>
    </xf>
    <xf numFmtId="178" fontId="2" fillId="2" borderId="75" xfId="4" applyNumberFormat="1" applyFont="1" applyFill="1" applyBorder="1" applyAlignment="1">
      <alignment horizontal="left" vertical="center"/>
    </xf>
    <xf numFmtId="178" fontId="2" fillId="2" borderId="74" xfId="4" applyNumberFormat="1" applyFont="1" applyFill="1" applyBorder="1" applyAlignment="1">
      <alignment horizontal="left" vertical="center"/>
    </xf>
    <xf numFmtId="177" fontId="2" fillId="2" borderId="4" xfId="4" applyNumberFormat="1" applyFont="1" applyFill="1" applyBorder="1" applyAlignment="1">
      <alignment horizontal="right" vertical="center"/>
    </xf>
    <xf numFmtId="177" fontId="2" fillId="2" borderId="2" xfId="4" applyNumberFormat="1" applyFont="1" applyFill="1" applyBorder="1" applyAlignment="1">
      <alignment horizontal="right" vertical="center"/>
    </xf>
    <xf numFmtId="0" fontId="2" fillId="2" borderId="4" xfId="4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181" fontId="2" fillId="2" borderId="4" xfId="4" applyNumberFormat="1" applyFont="1" applyFill="1" applyBorder="1" applyAlignment="1">
      <alignment horizontal="right" vertical="center"/>
    </xf>
    <xf numFmtId="181" fontId="2" fillId="2" borderId="2" xfId="4" applyNumberFormat="1" applyFont="1" applyFill="1" applyBorder="1" applyAlignment="1">
      <alignment horizontal="right" vertical="center"/>
    </xf>
    <xf numFmtId="178" fontId="2" fillId="2" borderId="8" xfId="4" applyNumberFormat="1" applyFont="1" applyFill="1" applyBorder="1" applyAlignment="1">
      <alignment horizontal="left" vertical="center"/>
    </xf>
    <xf numFmtId="178" fontId="2" fillId="2" borderId="10" xfId="4" applyNumberFormat="1" applyFont="1" applyFill="1" applyBorder="1" applyAlignment="1">
      <alignment horizontal="left" vertical="center"/>
    </xf>
    <xf numFmtId="178" fontId="2" fillId="8" borderId="8" xfId="4" applyNumberFormat="1" applyFont="1" applyFill="1" applyBorder="1" applyAlignment="1">
      <alignment horizontal="left" vertical="center"/>
    </xf>
    <xf numFmtId="178" fontId="2" fillId="8" borderId="10" xfId="4" applyNumberFormat="1" applyFont="1" applyFill="1" applyBorder="1" applyAlignment="1">
      <alignment horizontal="left" vertical="center"/>
    </xf>
    <xf numFmtId="178" fontId="2" fillId="2" borderId="9" xfId="4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79" fontId="7" fillId="4" borderId="0" xfId="4" applyNumberFormat="1" applyFont="1" applyFill="1" applyBorder="1" applyAlignment="1">
      <alignment horizontal="left" vertical="center"/>
    </xf>
    <xf numFmtId="0" fontId="6" fillId="5" borderId="22" xfId="4" applyFont="1" applyFill="1" applyBorder="1" applyAlignment="1">
      <alignment horizontal="center" vertical="center"/>
    </xf>
    <xf numFmtId="0" fontId="6" fillId="5" borderId="5" xfId="4" applyFont="1" applyFill="1" applyBorder="1" applyAlignment="1">
      <alignment horizontal="center" vertical="center"/>
    </xf>
    <xf numFmtId="178" fontId="2" fillId="2" borderId="11" xfId="4" applyNumberFormat="1" applyFont="1" applyFill="1" applyBorder="1" applyAlignment="1">
      <alignment horizontal="left" vertical="center"/>
    </xf>
    <xf numFmtId="178" fontId="2" fillId="2" borderId="12" xfId="4" applyNumberFormat="1" applyFont="1" applyFill="1" applyBorder="1" applyAlignment="1">
      <alignment horizontal="left" vertical="center"/>
    </xf>
    <xf numFmtId="0" fontId="2" fillId="2" borderId="47" xfId="4" applyFont="1" applyFill="1" applyBorder="1" applyAlignment="1">
      <alignment horizontal="center" vertical="center"/>
    </xf>
    <xf numFmtId="0" fontId="2" fillId="2" borderId="29" xfId="4" applyFont="1" applyFill="1" applyBorder="1" applyAlignment="1">
      <alignment horizontal="center" vertical="center"/>
    </xf>
    <xf numFmtId="177" fontId="2" fillId="2" borderId="70" xfId="4" applyNumberFormat="1" applyFont="1" applyFill="1" applyBorder="1" applyAlignment="1">
      <alignment horizontal="left" vertical="center"/>
    </xf>
    <xf numFmtId="177" fontId="2" fillId="2" borderId="71" xfId="4" applyNumberFormat="1" applyFont="1" applyFill="1" applyBorder="1" applyAlignment="1">
      <alignment horizontal="left" vertical="center"/>
    </xf>
    <xf numFmtId="177" fontId="2" fillId="2" borderId="8" xfId="4" applyNumberFormat="1" applyFont="1" applyFill="1" applyBorder="1" applyAlignment="1">
      <alignment horizontal="left" vertical="center"/>
    </xf>
    <xf numFmtId="177" fontId="2" fillId="2" borderId="9" xfId="4" applyNumberFormat="1" applyFont="1" applyFill="1" applyBorder="1" applyAlignment="1">
      <alignment horizontal="left" vertical="center"/>
    </xf>
    <xf numFmtId="181" fontId="2" fillId="2" borderId="29" xfId="4" applyNumberFormat="1" applyFont="1" applyFill="1" applyBorder="1" applyAlignment="1">
      <alignment horizontal="center" vertical="center"/>
    </xf>
    <xf numFmtId="178" fontId="2" fillId="2" borderId="43" xfId="4" applyNumberFormat="1" applyFont="1" applyFill="1" applyBorder="1" applyAlignment="1">
      <alignment horizontal="left" vertical="center"/>
    </xf>
    <xf numFmtId="178" fontId="2" fillId="2" borderId="44" xfId="4" applyNumberFormat="1" applyFont="1" applyFill="1" applyBorder="1" applyAlignment="1">
      <alignment horizontal="left" vertical="center"/>
    </xf>
    <xf numFmtId="178" fontId="2" fillId="2" borderId="51" xfId="4" applyNumberFormat="1" applyFont="1" applyFill="1" applyBorder="1" applyAlignment="1">
      <alignment horizontal="left" vertical="center"/>
    </xf>
    <xf numFmtId="178" fontId="2" fillId="2" borderId="52" xfId="4" applyNumberFormat="1" applyFont="1" applyFill="1" applyBorder="1" applyAlignment="1">
      <alignment horizontal="left" vertical="center"/>
    </xf>
    <xf numFmtId="181" fontId="5" fillId="2" borderId="0" xfId="4" applyNumberFormat="1" applyFont="1" applyFill="1" applyBorder="1" applyAlignment="1">
      <alignment horizontal="right" vertical="center"/>
    </xf>
    <xf numFmtId="181" fontId="5" fillId="2" borderId="7" xfId="4" applyNumberFormat="1" applyFont="1" applyFill="1" applyBorder="1" applyAlignment="1">
      <alignment horizontal="right" vertical="center"/>
    </xf>
    <xf numFmtId="181" fontId="5" fillId="2" borderId="19" xfId="4" applyNumberFormat="1" applyFont="1" applyFill="1" applyBorder="1" applyAlignment="1">
      <alignment horizontal="right" vertical="center"/>
    </xf>
    <xf numFmtId="181" fontId="5" fillId="2" borderId="20" xfId="4" applyNumberFormat="1" applyFont="1" applyFill="1" applyBorder="1" applyAlignment="1">
      <alignment horizontal="right" vertical="center"/>
    </xf>
    <xf numFmtId="0" fontId="5" fillId="0" borderId="14" xfId="4" applyFont="1" applyFill="1" applyBorder="1" applyAlignment="1">
      <alignment horizontal="right" vertical="center"/>
    </xf>
    <xf numFmtId="0" fontId="5" fillId="0" borderId="15" xfId="4" applyFont="1" applyFill="1" applyBorder="1" applyAlignment="1">
      <alignment horizontal="right" vertical="center"/>
    </xf>
    <xf numFmtId="0" fontId="5" fillId="0" borderId="24" xfId="4" applyFont="1" applyFill="1" applyBorder="1" applyAlignment="1">
      <alignment horizontal="right" vertical="center"/>
    </xf>
    <xf numFmtId="177" fontId="2" fillId="2" borderId="8" xfId="4" applyNumberFormat="1" applyFont="1" applyFill="1" applyBorder="1" applyAlignment="1">
      <alignment horizontal="left" vertical="center" wrapText="1"/>
    </xf>
    <xf numFmtId="177" fontId="2" fillId="2" borderId="9" xfId="4" applyNumberFormat="1" applyFont="1" applyFill="1" applyBorder="1" applyAlignment="1">
      <alignment horizontal="left" vertical="center" wrapText="1"/>
    </xf>
    <xf numFmtId="181" fontId="5" fillId="2" borderId="5" xfId="4" applyNumberFormat="1" applyFont="1" applyFill="1" applyBorder="1" applyAlignment="1">
      <alignment horizontal="right" vertical="center"/>
    </xf>
    <xf numFmtId="181" fontId="5" fillId="2" borderId="30" xfId="4" applyNumberFormat="1" applyFont="1" applyFill="1" applyBorder="1" applyAlignment="1">
      <alignment horizontal="right" vertical="center"/>
    </xf>
    <xf numFmtId="0" fontId="5" fillId="2" borderId="66" xfId="4" applyFont="1" applyFill="1" applyBorder="1" applyAlignment="1">
      <alignment horizontal="right" vertical="center"/>
    </xf>
    <xf numFmtId="0" fontId="5" fillId="2" borderId="15" xfId="4" applyFont="1" applyFill="1" applyBorder="1" applyAlignment="1">
      <alignment horizontal="right" vertical="center"/>
    </xf>
    <xf numFmtId="0" fontId="5" fillId="2" borderId="24" xfId="4" applyFont="1" applyFill="1" applyBorder="1" applyAlignment="1">
      <alignment horizontal="right" vertical="center"/>
    </xf>
    <xf numFmtId="178" fontId="1" fillId="6" borderId="25" xfId="4" applyNumberFormat="1" applyFont="1" applyFill="1" applyBorder="1" applyAlignment="1">
      <alignment horizontal="center" vertical="center"/>
    </xf>
    <xf numFmtId="178" fontId="1" fillId="6" borderId="5" xfId="4" applyNumberFormat="1" applyFont="1" applyFill="1" applyBorder="1" applyAlignment="1">
      <alignment horizontal="center" vertical="center"/>
    </xf>
    <xf numFmtId="178" fontId="1" fillId="6" borderId="26" xfId="4" applyNumberFormat="1" applyFont="1" applyFill="1" applyBorder="1" applyAlignment="1">
      <alignment horizontal="center" vertical="center"/>
    </xf>
    <xf numFmtId="178" fontId="2" fillId="2" borderId="13" xfId="4" applyNumberFormat="1" applyFont="1" applyFill="1" applyBorder="1" applyAlignment="1">
      <alignment horizontal="left" vertical="center"/>
    </xf>
    <xf numFmtId="177" fontId="2" fillId="2" borderId="38" xfId="4" applyNumberFormat="1" applyFont="1" applyFill="1" applyBorder="1" applyAlignment="1">
      <alignment horizontal="center" vertical="center"/>
    </xf>
    <xf numFmtId="177" fontId="2" fillId="2" borderId="39" xfId="4" applyNumberFormat="1" applyFont="1" applyFill="1" applyBorder="1" applyAlignment="1">
      <alignment horizontal="center" vertical="center"/>
    </xf>
    <xf numFmtId="178" fontId="2" fillId="2" borderId="45" xfId="4" applyNumberFormat="1" applyFont="1" applyFill="1" applyBorder="1" applyAlignment="1">
      <alignment horizontal="left" vertical="center"/>
    </xf>
    <xf numFmtId="177" fontId="2" fillId="4" borderId="47" xfId="4" applyNumberFormat="1" applyFont="1" applyFill="1" applyBorder="1" applyAlignment="1">
      <alignment horizontal="right" vertical="center"/>
    </xf>
    <xf numFmtId="177" fontId="2" fillId="4" borderId="2" xfId="4" applyNumberFormat="1" applyFont="1" applyFill="1" applyBorder="1" applyAlignment="1">
      <alignment horizontal="right" vertical="center"/>
    </xf>
    <xf numFmtId="0" fontId="2" fillId="2" borderId="47" xfId="4" applyFont="1" applyFill="1" applyBorder="1" applyAlignment="1">
      <alignment horizontal="left" vertical="center"/>
    </xf>
    <xf numFmtId="0" fontId="2" fillId="2" borderId="4" xfId="4" applyFont="1" applyFill="1" applyBorder="1" applyAlignment="1">
      <alignment horizontal="left" vertical="center"/>
    </xf>
    <xf numFmtId="0" fontId="2" fillId="2" borderId="2" xfId="4" applyFont="1" applyFill="1" applyBorder="1" applyAlignment="1">
      <alignment horizontal="left" vertical="center"/>
    </xf>
    <xf numFmtId="178" fontId="2" fillId="4" borderId="51" xfId="4" applyNumberFormat="1" applyFont="1" applyFill="1" applyBorder="1" applyAlignment="1">
      <alignment horizontal="left" vertical="center"/>
    </xf>
    <xf numFmtId="178" fontId="2" fillId="4" borderId="52" xfId="4" applyNumberFormat="1" applyFont="1" applyFill="1" applyBorder="1" applyAlignment="1">
      <alignment horizontal="left" vertical="center"/>
    </xf>
    <xf numFmtId="178" fontId="2" fillId="4" borderId="53" xfId="4" applyNumberFormat="1" applyFont="1" applyFill="1" applyBorder="1" applyAlignment="1">
      <alignment horizontal="left" vertical="center"/>
    </xf>
    <xf numFmtId="0" fontId="2" fillId="4" borderId="47" xfId="4" applyFont="1" applyFill="1" applyBorder="1" applyAlignment="1">
      <alignment horizontal="center" vertical="center"/>
    </xf>
    <xf numFmtId="0" fontId="2" fillId="4" borderId="2" xfId="4" applyFont="1" applyFill="1" applyBorder="1" applyAlignment="1">
      <alignment horizontal="center" vertical="center"/>
    </xf>
    <xf numFmtId="178" fontId="2" fillId="8" borderId="9" xfId="4" applyNumberFormat="1" applyFont="1" applyFill="1" applyBorder="1" applyAlignment="1">
      <alignment horizontal="left" vertical="center"/>
    </xf>
    <xf numFmtId="178" fontId="2" fillId="4" borderId="8" xfId="4" applyNumberFormat="1" applyFont="1" applyFill="1" applyBorder="1" applyAlignment="1">
      <alignment horizontal="left" vertical="center"/>
    </xf>
    <xf numFmtId="178" fontId="2" fillId="4" borderId="9" xfId="4" applyNumberFormat="1" applyFont="1" applyFill="1" applyBorder="1" applyAlignment="1">
      <alignment horizontal="left" vertical="center"/>
    </xf>
    <xf numFmtId="178" fontId="2" fillId="4" borderId="10" xfId="4" applyNumberFormat="1" applyFont="1" applyFill="1" applyBorder="1" applyAlignment="1">
      <alignment horizontal="left" vertical="center"/>
    </xf>
    <xf numFmtId="0" fontId="6" fillId="5" borderId="30" xfId="4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177" fontId="2" fillId="2" borderId="34" xfId="4" applyNumberFormat="1" applyFont="1" applyFill="1" applyBorder="1" applyAlignment="1">
      <alignment horizontal="center" vertical="center"/>
    </xf>
    <xf numFmtId="177" fontId="2" fillId="2" borderId="55" xfId="4" applyNumberFormat="1" applyFont="1" applyFill="1" applyBorder="1" applyAlignment="1">
      <alignment horizontal="center" vertical="center"/>
    </xf>
    <xf numFmtId="178" fontId="13" fillId="4" borderId="8" xfId="4" applyNumberFormat="1" applyFont="1" applyFill="1" applyBorder="1" applyAlignment="1">
      <alignment horizontal="left" vertical="center"/>
    </xf>
    <xf numFmtId="178" fontId="13" fillId="4" borderId="9" xfId="4" applyNumberFormat="1" applyFont="1" applyFill="1" applyBorder="1" applyAlignment="1">
      <alignment horizontal="left" vertical="center"/>
    </xf>
    <xf numFmtId="178" fontId="13" fillId="4" borderId="10" xfId="4" applyNumberFormat="1" applyFont="1" applyFill="1" applyBorder="1" applyAlignment="1">
      <alignment horizontal="left" vertical="center"/>
    </xf>
    <xf numFmtId="0" fontId="1" fillId="6" borderId="25" xfId="4" applyFont="1" applyFill="1" applyBorder="1" applyAlignment="1">
      <alignment horizontal="center" vertical="center"/>
    </xf>
    <xf numFmtId="0" fontId="1" fillId="6" borderId="5" xfId="4" applyFont="1" applyFill="1" applyBorder="1" applyAlignment="1">
      <alignment horizontal="center" vertical="center"/>
    </xf>
    <xf numFmtId="0" fontId="1" fillId="6" borderId="26" xfId="4" applyFont="1" applyFill="1" applyBorder="1" applyAlignment="1">
      <alignment horizontal="center" vertical="center"/>
    </xf>
    <xf numFmtId="178" fontId="2" fillId="4" borderId="11" xfId="4" applyNumberFormat="1" applyFont="1" applyFill="1" applyBorder="1" applyAlignment="1">
      <alignment horizontal="left" vertical="center"/>
    </xf>
    <xf numFmtId="178" fontId="2" fillId="4" borderId="12" xfId="4" applyNumberFormat="1" applyFont="1" applyFill="1" applyBorder="1" applyAlignment="1">
      <alignment horizontal="left" vertical="center"/>
    </xf>
    <xf numFmtId="178" fontId="2" fillId="4" borderId="13" xfId="4" applyNumberFormat="1" applyFont="1" applyFill="1" applyBorder="1" applyAlignment="1">
      <alignment horizontal="left" vertical="center"/>
    </xf>
    <xf numFmtId="178" fontId="2" fillId="4" borderId="8" xfId="4" applyNumberFormat="1" applyFont="1" applyFill="1" applyBorder="1" applyAlignment="1">
      <alignment horizontal="left" vertical="center" wrapText="1"/>
    </xf>
    <xf numFmtId="178" fontId="2" fillId="4" borderId="9" xfId="4" applyNumberFormat="1" applyFont="1" applyFill="1" applyBorder="1" applyAlignment="1">
      <alignment horizontal="left" vertical="center" wrapText="1"/>
    </xf>
    <xf numFmtId="178" fontId="2" fillId="4" borderId="10" xfId="4" applyNumberFormat="1" applyFont="1" applyFill="1" applyBorder="1" applyAlignment="1">
      <alignment horizontal="left" vertical="center" wrapText="1"/>
    </xf>
    <xf numFmtId="0" fontId="2" fillId="4" borderId="47" xfId="4" applyFont="1" applyFill="1" applyBorder="1" applyAlignment="1">
      <alignment horizontal="left" vertical="center"/>
    </xf>
    <xf numFmtId="0" fontId="2" fillId="4" borderId="4" xfId="4" applyFont="1" applyFill="1" applyBorder="1" applyAlignment="1">
      <alignment horizontal="left" vertical="center"/>
    </xf>
    <xf numFmtId="0" fontId="2" fillId="4" borderId="2" xfId="4" applyFont="1" applyFill="1" applyBorder="1" applyAlignment="1">
      <alignment horizontal="left" vertical="center"/>
    </xf>
    <xf numFmtId="0" fontId="2" fillId="4" borderId="50" xfId="0" applyFont="1" applyFill="1" applyBorder="1" applyAlignment="1">
      <alignment horizontal="center" vertical="center"/>
    </xf>
    <xf numFmtId="0" fontId="2" fillId="4" borderId="67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178" fontId="4" fillId="4" borderId="8" xfId="4" applyNumberFormat="1" applyFont="1" applyFill="1" applyBorder="1" applyAlignment="1">
      <alignment horizontal="left" vertical="center"/>
    </xf>
    <xf numFmtId="178" fontId="4" fillId="4" borderId="9" xfId="4" applyNumberFormat="1" applyFont="1" applyFill="1" applyBorder="1" applyAlignment="1">
      <alignment horizontal="left" vertical="center"/>
    </xf>
    <xf numFmtId="178" fontId="4" fillId="4" borderId="10" xfId="4" applyNumberFormat="1" applyFont="1" applyFill="1" applyBorder="1" applyAlignment="1">
      <alignment horizontal="left" vertical="center"/>
    </xf>
    <xf numFmtId="177" fontId="13" fillId="4" borderId="47" xfId="4" applyNumberFormat="1" applyFont="1" applyFill="1" applyBorder="1" applyAlignment="1">
      <alignment horizontal="right" vertical="center"/>
    </xf>
    <xf numFmtId="177" fontId="13" fillId="4" borderId="2" xfId="4" applyNumberFormat="1" applyFont="1" applyFill="1" applyBorder="1" applyAlignment="1">
      <alignment horizontal="right" vertical="center"/>
    </xf>
    <xf numFmtId="178" fontId="13" fillId="4" borderId="11" xfId="4" applyNumberFormat="1" applyFont="1" applyFill="1" applyBorder="1" applyAlignment="1">
      <alignment horizontal="left" vertical="center"/>
    </xf>
    <xf numFmtId="178" fontId="13" fillId="4" borderId="12" xfId="4" applyNumberFormat="1" applyFont="1" applyFill="1" applyBorder="1" applyAlignment="1">
      <alignment horizontal="left" vertical="center"/>
    </xf>
    <xf numFmtId="178" fontId="13" fillId="4" borderId="13" xfId="4" applyNumberFormat="1" applyFont="1" applyFill="1" applyBorder="1" applyAlignment="1">
      <alignment horizontal="left" vertical="center"/>
    </xf>
    <xf numFmtId="0" fontId="13" fillId="4" borderId="47" xfId="4" applyFont="1" applyFill="1" applyBorder="1" applyAlignment="1">
      <alignment horizontal="center" vertical="center"/>
    </xf>
    <xf numFmtId="0" fontId="13" fillId="4" borderId="2" xfId="4" applyFont="1" applyFill="1" applyBorder="1" applyAlignment="1">
      <alignment horizontal="center" vertical="center"/>
    </xf>
    <xf numFmtId="179" fontId="7" fillId="4" borderId="19" xfId="4" applyNumberFormat="1" applyFont="1" applyFill="1" applyBorder="1" applyAlignment="1">
      <alignment horizontal="left" vertical="center"/>
    </xf>
    <xf numFmtId="178" fontId="13" fillId="4" borderId="51" xfId="4" applyNumberFormat="1" applyFont="1" applyFill="1" applyBorder="1" applyAlignment="1">
      <alignment horizontal="left" vertical="center"/>
    </xf>
    <xf numFmtId="178" fontId="13" fillId="4" borderId="52" xfId="4" applyNumberFormat="1" applyFont="1" applyFill="1" applyBorder="1" applyAlignment="1">
      <alignment horizontal="left" vertical="center"/>
    </xf>
    <xf numFmtId="178" fontId="13" fillId="4" borderId="53" xfId="4" applyNumberFormat="1" applyFont="1" applyFill="1" applyBorder="1" applyAlignment="1">
      <alignment horizontal="left" vertical="center"/>
    </xf>
    <xf numFmtId="178" fontId="2" fillId="4" borderId="3" xfId="4" applyNumberFormat="1" applyFont="1" applyFill="1" applyBorder="1" applyAlignment="1">
      <alignment horizontal="left" vertical="center" wrapText="1"/>
    </xf>
    <xf numFmtId="178" fontId="2" fillId="4" borderId="3" xfId="4" applyNumberFormat="1" applyFont="1" applyFill="1" applyBorder="1" applyAlignment="1">
      <alignment horizontal="left" vertical="center"/>
    </xf>
    <xf numFmtId="178" fontId="2" fillId="4" borderId="46" xfId="4" applyNumberFormat="1" applyFont="1" applyFill="1" applyBorder="1" applyAlignment="1">
      <alignment horizontal="left" vertical="center"/>
    </xf>
    <xf numFmtId="178" fontId="2" fillId="4" borderId="43" xfId="4" applyNumberFormat="1" applyFont="1" applyFill="1" applyBorder="1" applyAlignment="1">
      <alignment horizontal="left" vertical="center"/>
    </xf>
    <xf numFmtId="178" fontId="2" fillId="4" borderId="44" xfId="4" applyNumberFormat="1" applyFont="1" applyFill="1" applyBorder="1" applyAlignment="1">
      <alignment horizontal="left" vertical="center"/>
    </xf>
    <xf numFmtId="178" fontId="2" fillId="4" borderId="45" xfId="4" applyNumberFormat="1" applyFont="1" applyFill="1" applyBorder="1" applyAlignment="1">
      <alignment horizontal="left" vertical="center"/>
    </xf>
    <xf numFmtId="0" fontId="2" fillId="4" borderId="3" xfId="4" applyFont="1" applyFill="1" applyBorder="1" applyAlignment="1">
      <alignment horizontal="left" vertical="center" wrapText="1"/>
    </xf>
    <xf numFmtId="0" fontId="2" fillId="4" borderId="8" xfId="4" applyFont="1" applyFill="1" applyBorder="1" applyAlignment="1">
      <alignment horizontal="left" vertical="center"/>
    </xf>
    <xf numFmtId="0" fontId="2" fillId="4" borderId="9" xfId="4" applyFont="1" applyFill="1" applyBorder="1" applyAlignment="1">
      <alignment horizontal="left" vertical="center"/>
    </xf>
    <xf numFmtId="0" fontId="2" fillId="4" borderId="10" xfId="4" applyFont="1" applyFill="1" applyBorder="1" applyAlignment="1">
      <alignment horizontal="left" vertical="center"/>
    </xf>
    <xf numFmtId="178" fontId="2" fillId="4" borderId="11" xfId="4" applyNumberFormat="1" applyFont="1" applyFill="1" applyBorder="1" applyAlignment="1">
      <alignment horizontal="left" vertical="center" wrapText="1"/>
    </xf>
    <xf numFmtId="178" fontId="2" fillId="4" borderId="12" xfId="4" applyNumberFormat="1" applyFont="1" applyFill="1" applyBorder="1" applyAlignment="1">
      <alignment horizontal="left" vertical="center" wrapText="1"/>
    </xf>
    <xf numFmtId="178" fontId="2" fillId="4" borderId="13" xfId="4" applyNumberFormat="1" applyFont="1" applyFill="1" applyBorder="1" applyAlignment="1">
      <alignment horizontal="left" vertical="center" wrapText="1"/>
    </xf>
    <xf numFmtId="0" fontId="1" fillId="6" borderId="1" xfId="4" applyFont="1" applyFill="1" applyBorder="1" applyAlignment="1">
      <alignment horizontal="center" vertical="center"/>
    </xf>
    <xf numFmtId="0" fontId="1" fillId="6" borderId="0" xfId="4" applyFont="1" applyFill="1" applyBorder="1" applyAlignment="1">
      <alignment horizontal="center" vertical="center"/>
    </xf>
    <xf numFmtId="0" fontId="1" fillId="6" borderId="33" xfId="4" applyFont="1" applyFill="1" applyBorder="1" applyAlignment="1">
      <alignment horizontal="center" vertical="center"/>
    </xf>
    <xf numFmtId="178" fontId="2" fillId="4" borderId="58" xfId="4" applyNumberFormat="1" applyFont="1" applyFill="1" applyBorder="1" applyAlignment="1">
      <alignment horizontal="left" vertical="center"/>
    </xf>
    <xf numFmtId="178" fontId="2" fillId="4" borderId="49" xfId="4" applyNumberFormat="1" applyFont="1" applyFill="1" applyBorder="1" applyAlignment="1">
      <alignment horizontal="left" vertical="center"/>
    </xf>
    <xf numFmtId="178" fontId="2" fillId="4" borderId="59" xfId="4" applyNumberFormat="1" applyFont="1" applyFill="1" applyBorder="1" applyAlignment="1">
      <alignment horizontal="left" vertical="center"/>
    </xf>
    <xf numFmtId="0" fontId="2" fillId="4" borderId="68" xfId="0" applyFont="1" applyFill="1" applyBorder="1" applyAlignment="1">
      <alignment horizontal="center" vertical="center"/>
    </xf>
    <xf numFmtId="0" fontId="2" fillId="4" borderId="57" xfId="0" applyFont="1" applyFill="1" applyBorder="1" applyAlignment="1">
      <alignment horizontal="center" vertical="center"/>
    </xf>
    <xf numFmtId="0" fontId="2" fillId="4" borderId="69" xfId="0" applyFont="1" applyFill="1" applyBorder="1" applyAlignment="1">
      <alignment horizontal="center" vertical="center"/>
    </xf>
    <xf numFmtId="0" fontId="2" fillId="4" borderId="43" xfId="4" applyFont="1" applyFill="1" applyBorder="1" applyAlignment="1">
      <alignment horizontal="left" vertical="center" wrapText="1"/>
    </xf>
    <xf numFmtId="0" fontId="2" fillId="4" borderId="44" xfId="4" applyFont="1" applyFill="1" applyBorder="1" applyAlignment="1">
      <alignment horizontal="left" vertical="center" wrapText="1"/>
    </xf>
    <xf numFmtId="0" fontId="2" fillId="4" borderId="45" xfId="4" applyFont="1" applyFill="1" applyBorder="1" applyAlignment="1">
      <alignment horizontal="left" vertical="center" wrapText="1"/>
    </xf>
    <xf numFmtId="0" fontId="2" fillId="4" borderId="51" xfId="4" applyFont="1" applyFill="1" applyBorder="1" applyAlignment="1">
      <alignment horizontal="left" vertical="center" wrapText="1"/>
    </xf>
    <xf numFmtId="0" fontId="2" fillId="4" borderId="52" xfId="4" applyFont="1" applyFill="1" applyBorder="1" applyAlignment="1">
      <alignment horizontal="left" vertical="center" wrapText="1"/>
    </xf>
    <xf numFmtId="0" fontId="2" fillId="4" borderId="53" xfId="4" applyFont="1" applyFill="1" applyBorder="1" applyAlignment="1">
      <alignment horizontal="left" vertical="center" wrapText="1"/>
    </xf>
  </cellXfs>
  <cellStyles count="5">
    <cellStyle name=" 3]_x000a__x000a_Zoomed=1_x000a__x000a_Row=128_x000a__x000a_Column=101_x000a__x000a_Height=300_x000a__x000a_Width=301_x000a__x000a_FontName=System_x000a__x000a_FontStyle=1_x000a__x000a_FontSize=12_x000a__x000a_PrtFontNa" xfId="3"/>
    <cellStyle name="??&amp;O龡&amp;H?_x0008_??_x0007__x0001__x0001_" xfId="2"/>
    <cellStyle name="0,0_x000d__x000a_NA_x000d__x000a_" xfId="1"/>
    <cellStyle name="常规" xfId="0" builtinId="0"/>
    <cellStyle name="常规_Sheet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78"/>
  <sheetViews>
    <sheetView tabSelected="1" zoomScale="90" zoomScaleNormal="90" workbookViewId="0">
      <selection activeCell="K24" sqref="K24"/>
    </sheetView>
  </sheetViews>
  <sheetFormatPr defaultColWidth="9" defaultRowHeight="16.5"/>
  <cols>
    <col min="1" max="1" width="8.375" style="1" customWidth="1"/>
    <col min="2" max="2" width="20.5" style="2" customWidth="1"/>
    <col min="3" max="3" width="16.875" style="2" customWidth="1"/>
    <col min="4" max="4" width="18.5" style="2" customWidth="1"/>
    <col min="5" max="5" width="7.375" style="3" customWidth="1"/>
    <col min="6" max="6" width="8.625" style="3" customWidth="1"/>
    <col min="7" max="7" width="7.375" style="3" customWidth="1"/>
    <col min="8" max="8" width="10.875" style="3" bestFit="1" customWidth="1"/>
    <col min="9" max="9" width="10.875" style="3" customWidth="1"/>
    <col min="10" max="10" width="78.625" style="3" customWidth="1"/>
    <col min="11" max="11" width="9.625" style="3" bestFit="1" customWidth="1"/>
    <col min="12" max="12" width="12.625" style="3" bestFit="1" customWidth="1"/>
    <col min="13" max="13" width="19.625" style="3" customWidth="1"/>
    <col min="14" max="16384" width="9" style="3"/>
  </cols>
  <sheetData>
    <row r="1" spans="1:11" ht="40.700000000000003" customHeight="1">
      <c r="A1" s="224" t="s">
        <v>22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11" ht="24" customHeight="1">
      <c r="A2" s="4" t="s">
        <v>0</v>
      </c>
      <c r="B2" s="4" t="s">
        <v>39</v>
      </c>
      <c r="C2" s="4"/>
      <c r="D2" s="4"/>
      <c r="E2" s="4" t="s">
        <v>41</v>
      </c>
      <c r="F2" s="6"/>
      <c r="G2" s="17"/>
      <c r="H2" s="18"/>
      <c r="I2" s="18"/>
      <c r="J2" s="18"/>
    </row>
    <row r="3" spans="1:11" ht="24" customHeight="1">
      <c r="A3" s="7" t="s">
        <v>42</v>
      </c>
      <c r="B3" s="7" t="s">
        <v>43</v>
      </c>
      <c r="C3" s="7"/>
      <c r="D3" s="7"/>
      <c r="E3" s="7" t="s">
        <v>265</v>
      </c>
      <c r="F3" s="8"/>
      <c r="G3" s="8"/>
      <c r="H3" s="19"/>
      <c r="I3" s="19"/>
      <c r="J3" s="19"/>
    </row>
    <row r="4" spans="1:11" ht="24" customHeight="1">
      <c r="A4" s="9" t="s">
        <v>1</v>
      </c>
      <c r="B4" s="9" t="s">
        <v>119</v>
      </c>
      <c r="C4" s="5"/>
      <c r="D4" s="5"/>
      <c r="E4" s="4"/>
      <c r="F4" s="6"/>
      <c r="G4" s="17"/>
      <c r="H4" s="20"/>
      <c r="I4" s="20"/>
      <c r="J4" s="17"/>
    </row>
    <row r="5" spans="1:11" ht="24" customHeight="1">
      <c r="A5" s="10"/>
      <c r="B5" s="10"/>
      <c r="C5" s="11"/>
      <c r="D5" s="11"/>
      <c r="E5" s="13"/>
      <c r="F5" s="14"/>
      <c r="G5" s="13"/>
      <c r="H5" s="21"/>
      <c r="I5" s="21"/>
      <c r="J5" s="13"/>
    </row>
    <row r="6" spans="1:11" ht="24" customHeight="1" thickBot="1">
      <c r="A6" s="225"/>
      <c r="B6" s="225"/>
      <c r="C6" s="225"/>
      <c r="D6" s="225"/>
      <c r="E6" s="225"/>
      <c r="F6" s="225"/>
      <c r="G6" s="52"/>
      <c r="H6" s="53"/>
      <c r="I6" s="53"/>
    </row>
    <row r="7" spans="1:11" ht="24" customHeight="1">
      <c r="A7" s="57" t="s">
        <v>2</v>
      </c>
      <c r="B7" s="58" t="s">
        <v>44</v>
      </c>
      <c r="C7" s="226" t="s">
        <v>4</v>
      </c>
      <c r="D7" s="227"/>
      <c r="E7" s="59" t="s">
        <v>5</v>
      </c>
      <c r="F7" s="60" t="s">
        <v>6</v>
      </c>
      <c r="G7" s="60" t="s">
        <v>9</v>
      </c>
      <c r="H7" s="61" t="s">
        <v>45</v>
      </c>
      <c r="I7" s="154" t="s">
        <v>284</v>
      </c>
      <c r="J7" s="62" t="s">
        <v>299</v>
      </c>
    </row>
    <row r="8" spans="1:11" ht="29.1" customHeight="1">
      <c r="A8" s="204">
        <v>1</v>
      </c>
      <c r="B8" s="215" t="s">
        <v>281</v>
      </c>
      <c r="C8" s="211" t="s">
        <v>308</v>
      </c>
      <c r="D8" s="185" t="s">
        <v>306</v>
      </c>
      <c r="E8" s="213">
        <v>1000</v>
      </c>
      <c r="F8" s="215" t="s">
        <v>279</v>
      </c>
      <c r="G8" s="213">
        <v>6</v>
      </c>
      <c r="H8" s="217">
        <f t="shared" ref="H8:H17" si="0">E8*G8</f>
        <v>6000</v>
      </c>
      <c r="I8" s="208">
        <f>SUM(H8:H12)</f>
        <v>9000</v>
      </c>
      <c r="J8" s="202" t="s">
        <v>314</v>
      </c>
    </row>
    <row r="9" spans="1:11" ht="29.1" customHeight="1">
      <c r="A9" s="204"/>
      <c r="B9" s="215"/>
      <c r="C9" s="211"/>
      <c r="D9" s="186" t="s">
        <v>312</v>
      </c>
      <c r="E9" s="213"/>
      <c r="F9" s="215"/>
      <c r="G9" s="213"/>
      <c r="H9" s="217"/>
      <c r="I9" s="208"/>
      <c r="J9" s="202"/>
    </row>
    <row r="10" spans="1:11" ht="29.1" customHeight="1">
      <c r="A10" s="204"/>
      <c r="B10" s="215"/>
      <c r="C10" s="212"/>
      <c r="D10" s="186" t="s">
        <v>307</v>
      </c>
      <c r="E10" s="214"/>
      <c r="F10" s="216"/>
      <c r="G10" s="214"/>
      <c r="H10" s="218"/>
      <c r="I10" s="208"/>
      <c r="J10" s="203"/>
    </row>
    <row r="11" spans="1:11" ht="29.1" customHeight="1">
      <c r="A11" s="204"/>
      <c r="B11" s="215"/>
      <c r="C11" s="219" t="s">
        <v>287</v>
      </c>
      <c r="D11" s="220"/>
      <c r="E11" s="56">
        <v>1000</v>
      </c>
      <c r="F11" s="15" t="s">
        <v>279</v>
      </c>
      <c r="G11" s="23">
        <v>3</v>
      </c>
      <c r="H11" s="80">
        <f t="shared" si="0"/>
        <v>3000</v>
      </c>
      <c r="I11" s="208"/>
      <c r="J11" s="81" t="s">
        <v>315</v>
      </c>
      <c r="K11" s="189"/>
    </row>
    <row r="12" spans="1:11" ht="29.1" customHeight="1">
      <c r="A12" s="205"/>
      <c r="B12" s="216"/>
      <c r="C12" s="221" t="s">
        <v>283</v>
      </c>
      <c r="D12" s="222"/>
      <c r="E12" s="197"/>
      <c r="F12" s="198"/>
      <c r="G12" s="199"/>
      <c r="H12" s="200">
        <f t="shared" si="0"/>
        <v>0</v>
      </c>
      <c r="I12" s="209"/>
      <c r="J12" s="201" t="s">
        <v>318</v>
      </c>
    </row>
    <row r="13" spans="1:11" ht="29.1" customHeight="1">
      <c r="A13" s="206">
        <v>2</v>
      </c>
      <c r="B13" s="230" t="s">
        <v>282</v>
      </c>
      <c r="C13" s="219" t="s">
        <v>308</v>
      </c>
      <c r="D13" s="223"/>
      <c r="E13" s="56">
        <v>600</v>
      </c>
      <c r="F13" s="15" t="s">
        <v>279</v>
      </c>
      <c r="G13" s="23">
        <v>4</v>
      </c>
      <c r="H13" s="80">
        <f t="shared" si="0"/>
        <v>2400</v>
      </c>
      <c r="I13" s="210">
        <f>SUM(H13:H17)</f>
        <v>8700</v>
      </c>
      <c r="J13" s="81" t="s">
        <v>322</v>
      </c>
    </row>
    <row r="14" spans="1:11" ht="29.1" customHeight="1">
      <c r="A14" s="204"/>
      <c r="B14" s="215"/>
      <c r="C14" s="219" t="s">
        <v>310</v>
      </c>
      <c r="D14" s="223"/>
      <c r="E14" s="56">
        <v>600</v>
      </c>
      <c r="F14" s="15" t="s">
        <v>279</v>
      </c>
      <c r="G14" s="23">
        <v>3</v>
      </c>
      <c r="H14" s="80">
        <f t="shared" si="0"/>
        <v>1800</v>
      </c>
      <c r="I14" s="208"/>
      <c r="J14" s="81" t="s">
        <v>311</v>
      </c>
    </row>
    <row r="15" spans="1:11" ht="29.1" customHeight="1">
      <c r="A15" s="204"/>
      <c r="B15" s="215"/>
      <c r="C15" s="219" t="s">
        <v>287</v>
      </c>
      <c r="D15" s="223"/>
      <c r="E15" s="56">
        <v>600</v>
      </c>
      <c r="F15" s="15" t="s">
        <v>279</v>
      </c>
      <c r="G15" s="23">
        <v>5</v>
      </c>
      <c r="H15" s="80">
        <f t="shared" si="0"/>
        <v>3000</v>
      </c>
      <c r="I15" s="208"/>
      <c r="J15" s="81" t="s">
        <v>319</v>
      </c>
      <c r="K15" s="156"/>
    </row>
    <row r="16" spans="1:11" ht="29.1" customHeight="1">
      <c r="A16" s="204"/>
      <c r="B16" s="215"/>
      <c r="C16" s="219" t="s">
        <v>287</v>
      </c>
      <c r="D16" s="223"/>
      <c r="E16" s="56">
        <v>600</v>
      </c>
      <c r="F16" s="191" t="s">
        <v>279</v>
      </c>
      <c r="G16" s="190">
        <v>1</v>
      </c>
      <c r="H16" s="192">
        <f t="shared" si="0"/>
        <v>600</v>
      </c>
      <c r="I16" s="208"/>
      <c r="J16" s="81" t="s">
        <v>320</v>
      </c>
      <c r="K16" s="156"/>
    </row>
    <row r="17" spans="1:13" ht="29.1" customHeight="1" thickBot="1">
      <c r="A17" s="204"/>
      <c r="B17" s="215"/>
      <c r="C17" s="239" t="s">
        <v>323</v>
      </c>
      <c r="D17" s="240"/>
      <c r="E17" s="187">
        <v>100</v>
      </c>
      <c r="F17" s="177" t="s">
        <v>279</v>
      </c>
      <c r="G17" s="178">
        <f>SUM(G14:G16)</f>
        <v>9</v>
      </c>
      <c r="H17" s="179">
        <f t="shared" si="0"/>
        <v>900</v>
      </c>
      <c r="I17" s="208"/>
      <c r="J17" s="180" t="s">
        <v>313</v>
      </c>
    </row>
    <row r="18" spans="1:13" ht="29.1" customHeight="1">
      <c r="A18" s="207">
        <v>3</v>
      </c>
      <c r="B18" s="231" t="s">
        <v>321</v>
      </c>
      <c r="C18" s="232" t="s">
        <v>285</v>
      </c>
      <c r="D18" s="233"/>
      <c r="E18" s="188">
        <f>'普通场（11月19日）肿瘤医院'!M20</f>
        <v>4800</v>
      </c>
      <c r="F18" s="181" t="s">
        <v>19</v>
      </c>
      <c r="G18" s="182">
        <v>1</v>
      </c>
      <c r="H18" s="183">
        <f>E18*G18</f>
        <v>4800</v>
      </c>
      <c r="I18" s="236">
        <f>SUM(H18:H21)</f>
        <v>55240</v>
      </c>
      <c r="J18" s="184" t="s">
        <v>304</v>
      </c>
      <c r="K18" s="156"/>
    </row>
    <row r="19" spans="1:13" ht="29.1" customHeight="1">
      <c r="A19" s="204"/>
      <c r="B19" s="215"/>
      <c r="C19" s="234" t="s">
        <v>268</v>
      </c>
      <c r="D19" s="235"/>
      <c r="E19" s="56">
        <f>'发车仪式场（11月20日）锁金村'!M38</f>
        <v>35940</v>
      </c>
      <c r="F19" s="176" t="s">
        <v>46</v>
      </c>
      <c r="G19" s="23">
        <v>1</v>
      </c>
      <c r="H19" s="80">
        <f>E19*G19</f>
        <v>35940</v>
      </c>
      <c r="I19" s="208"/>
      <c r="J19" s="81" t="s">
        <v>304</v>
      </c>
    </row>
    <row r="20" spans="1:13" ht="29.1" customHeight="1">
      <c r="A20" s="204"/>
      <c r="B20" s="215"/>
      <c r="C20" s="248" t="s">
        <v>272</v>
      </c>
      <c r="D20" s="249"/>
      <c r="E20" s="56">
        <f>'普通场（11月21-22日）锁金村'!M20</f>
        <v>10600</v>
      </c>
      <c r="F20" s="176" t="s">
        <v>19</v>
      </c>
      <c r="G20" s="23">
        <v>1</v>
      </c>
      <c r="H20" s="80">
        <f t="shared" ref="H20" si="1">E20*G20</f>
        <v>10600</v>
      </c>
      <c r="I20" s="208"/>
      <c r="J20" s="81" t="s">
        <v>304</v>
      </c>
    </row>
    <row r="21" spans="1:13" ht="29.1" customHeight="1">
      <c r="A21" s="205"/>
      <c r="B21" s="216"/>
      <c r="C21" s="234" t="s">
        <v>286</v>
      </c>
      <c r="D21" s="235"/>
      <c r="E21" s="56">
        <f>'普通场（11月23日）钟山宾馆'!M20</f>
        <v>3900</v>
      </c>
      <c r="F21" s="176" t="s">
        <v>19</v>
      </c>
      <c r="G21" s="23">
        <v>1</v>
      </c>
      <c r="H21" s="80">
        <f t="shared" ref="H21" si="2">E21*G21</f>
        <v>3900</v>
      </c>
      <c r="I21" s="209"/>
      <c r="J21" s="81" t="s">
        <v>304</v>
      </c>
    </row>
    <row r="22" spans="1:13" ht="29.1" customHeight="1">
      <c r="A22" s="206">
        <v>4</v>
      </c>
      <c r="B22" s="230" t="s">
        <v>82</v>
      </c>
      <c r="C22" s="228" t="s">
        <v>185</v>
      </c>
      <c r="D22" s="229"/>
      <c r="E22" s="37">
        <f>一次性物料采购费用!M24</f>
        <v>24638</v>
      </c>
      <c r="F22" s="16" t="s">
        <v>150</v>
      </c>
      <c r="G22" s="22">
        <v>1</v>
      </c>
      <c r="H22" s="121">
        <f t="shared" ref="H22" si="3">E22*G22</f>
        <v>24638</v>
      </c>
      <c r="I22" s="210">
        <f>SUM(H22:H23)</f>
        <v>37299</v>
      </c>
      <c r="J22" s="81" t="s">
        <v>304</v>
      </c>
    </row>
    <row r="23" spans="1:13" ht="29.1" customHeight="1">
      <c r="A23" s="205"/>
      <c r="B23" s="216"/>
      <c r="C23" s="228" t="s">
        <v>122</v>
      </c>
      <c r="D23" s="229"/>
      <c r="E23" s="37">
        <f>消耗性性物料!M25</f>
        <v>12661</v>
      </c>
      <c r="F23" s="15" t="s">
        <v>70</v>
      </c>
      <c r="G23" s="22">
        <v>1</v>
      </c>
      <c r="H23" s="80">
        <f t="shared" ref="H23:H24" si="4">E23*G23</f>
        <v>12661</v>
      </c>
      <c r="I23" s="209"/>
      <c r="J23" s="81" t="s">
        <v>304</v>
      </c>
    </row>
    <row r="24" spans="1:13" ht="29.1" customHeight="1" thickBot="1">
      <c r="A24" s="161">
        <v>5</v>
      </c>
      <c r="B24" s="163" t="s">
        <v>309</v>
      </c>
      <c r="C24" s="237" t="s">
        <v>184</v>
      </c>
      <c r="D24" s="238"/>
      <c r="E24" s="162">
        <f>'差旅+追加费用'!M42</f>
        <v>13832</v>
      </c>
      <c r="F24" s="163" t="s">
        <v>183</v>
      </c>
      <c r="G24" s="164">
        <v>1</v>
      </c>
      <c r="H24" s="165">
        <f t="shared" si="4"/>
        <v>13832</v>
      </c>
      <c r="I24" s="168">
        <f>H24</f>
        <v>13832</v>
      </c>
      <c r="J24" s="166" t="s">
        <v>305</v>
      </c>
    </row>
    <row r="25" spans="1:13" ht="29.1" customHeight="1">
      <c r="A25" s="250" t="s">
        <v>13</v>
      </c>
      <c r="B25" s="250"/>
      <c r="C25" s="250"/>
      <c r="D25" s="250"/>
      <c r="E25" s="250"/>
      <c r="F25" s="250"/>
      <c r="G25" s="250"/>
      <c r="H25" s="251"/>
      <c r="I25" s="167">
        <f>SUM(I8:I24)</f>
        <v>124071</v>
      </c>
      <c r="J25" s="160"/>
    </row>
    <row r="26" spans="1:13" ht="29.1" customHeight="1">
      <c r="A26" s="241" t="s">
        <v>289</v>
      </c>
      <c r="B26" s="241"/>
      <c r="C26" s="241"/>
      <c r="D26" s="241"/>
      <c r="E26" s="241"/>
      <c r="F26" s="241"/>
      <c r="G26" s="241"/>
      <c r="H26" s="242"/>
      <c r="I26" s="167">
        <f>I25*10%</f>
        <v>12407.1</v>
      </c>
      <c r="J26" s="160"/>
    </row>
    <row r="27" spans="1:13" ht="29.1" customHeight="1" thickBot="1">
      <c r="A27" s="243" t="s">
        <v>290</v>
      </c>
      <c r="B27" s="243"/>
      <c r="C27" s="243"/>
      <c r="D27" s="243"/>
      <c r="E27" s="243"/>
      <c r="F27" s="243"/>
      <c r="G27" s="243"/>
      <c r="H27" s="244"/>
      <c r="I27" s="167">
        <f>(I25+I26)*3%</f>
        <v>4094.3429999999998</v>
      </c>
      <c r="J27" s="160"/>
    </row>
    <row r="28" spans="1:13" ht="24" customHeight="1" thickBot="1">
      <c r="A28" s="245" t="s">
        <v>14</v>
      </c>
      <c r="B28" s="246"/>
      <c r="C28" s="246"/>
      <c r="D28" s="246"/>
      <c r="E28" s="246"/>
      <c r="F28" s="246"/>
      <c r="G28" s="246"/>
      <c r="H28" s="247"/>
      <c r="I28" s="155">
        <f>SUM(I25:I27)</f>
        <v>140572.443</v>
      </c>
      <c r="J28" s="65"/>
      <c r="L28" s="91"/>
      <c r="M28" s="91"/>
    </row>
    <row r="29" spans="1:13" ht="24" customHeight="1" thickTop="1" thickBot="1">
      <c r="A29" s="245" t="s">
        <v>331</v>
      </c>
      <c r="B29" s="246"/>
      <c r="C29" s="246"/>
      <c r="D29" s="246"/>
      <c r="E29" s="246"/>
      <c r="F29" s="246"/>
      <c r="G29" s="246"/>
      <c r="H29" s="247"/>
      <c r="I29" s="155">
        <v>140000</v>
      </c>
      <c r="J29" s="65"/>
      <c r="L29" s="91"/>
      <c r="M29" s="91"/>
    </row>
    <row r="30" spans="1:13" ht="24" customHeight="1" thickTop="1">
      <c r="A30" s="24" t="s">
        <v>15</v>
      </c>
      <c r="B30" s="25" t="s">
        <v>16</v>
      </c>
      <c r="C30" s="40"/>
      <c r="D30" s="40"/>
      <c r="E30" s="41"/>
      <c r="F30" s="26"/>
      <c r="G30" s="26"/>
      <c r="H30" s="55"/>
      <c r="I30" s="55"/>
      <c r="J30" s="67"/>
    </row>
    <row r="31" spans="1:13" ht="24" customHeight="1">
      <c r="A31" s="42"/>
      <c r="B31" s="25" t="s">
        <v>47</v>
      </c>
      <c r="C31" s="40"/>
      <c r="D31" s="40"/>
      <c r="E31" s="41"/>
      <c r="F31" s="26"/>
      <c r="G31" s="26"/>
      <c r="H31" s="55"/>
      <c r="I31" s="55"/>
      <c r="J31" s="67"/>
    </row>
    <row r="32" spans="1:13" ht="24" customHeight="1">
      <c r="A32" s="42"/>
      <c r="B32" s="25" t="s">
        <v>48</v>
      </c>
      <c r="C32" s="40"/>
      <c r="D32" s="40"/>
      <c r="E32" s="41"/>
      <c r="F32" s="26"/>
      <c r="G32" s="26"/>
      <c r="H32" s="41"/>
      <c r="I32" s="41"/>
      <c r="J32" s="68"/>
    </row>
    <row r="33" spans="1:10" ht="24" customHeight="1" thickBot="1">
      <c r="A33" s="43"/>
      <c r="B33" s="44" t="s">
        <v>50</v>
      </c>
      <c r="C33" s="45"/>
      <c r="D33" s="45"/>
      <c r="E33" s="46"/>
      <c r="F33" s="47"/>
      <c r="G33" s="47"/>
      <c r="H33" s="46"/>
      <c r="I33" s="46"/>
      <c r="J33" s="69"/>
    </row>
    <row r="34" spans="1:10" ht="24" customHeight="1">
      <c r="A34" s="27"/>
      <c r="B34" s="28"/>
      <c r="C34" s="28"/>
      <c r="D34" s="28"/>
      <c r="E34" s="41"/>
      <c r="F34" s="48"/>
      <c r="G34" s="26"/>
      <c r="H34" s="41"/>
      <c r="I34" s="41"/>
      <c r="J34" s="68"/>
    </row>
    <row r="35" spans="1:10" ht="24" customHeight="1">
      <c r="A35" s="30" t="s">
        <v>17</v>
      </c>
      <c r="B35" s="28"/>
      <c r="C35" s="28"/>
      <c r="D35" s="28"/>
      <c r="E35" s="26"/>
      <c r="F35" s="75" t="s">
        <v>18</v>
      </c>
      <c r="G35" s="26"/>
      <c r="H35" s="28"/>
      <c r="I35" s="28"/>
      <c r="J35" s="70"/>
    </row>
    <row r="36" spans="1:10" ht="24" customHeight="1">
      <c r="A36" s="24"/>
      <c r="B36" s="25"/>
      <c r="C36" s="25"/>
      <c r="D36" s="25"/>
      <c r="E36" s="26"/>
      <c r="F36" s="50"/>
      <c r="G36" s="26"/>
      <c r="H36" s="26"/>
      <c r="I36" s="26"/>
      <c r="J36" s="71"/>
    </row>
    <row r="37" spans="1:10" ht="17.25" customHeight="1">
      <c r="A37" s="24"/>
      <c r="B37" s="25"/>
      <c r="C37" s="25"/>
      <c r="D37" s="25"/>
      <c r="E37" s="29"/>
      <c r="F37" s="50"/>
      <c r="G37" s="29"/>
      <c r="H37" s="29"/>
      <c r="I37" s="29"/>
      <c r="J37" s="72"/>
    </row>
    <row r="38" spans="1:10" ht="17.25" customHeight="1">
      <c r="A38" s="24"/>
      <c r="B38" s="25"/>
      <c r="C38" s="25"/>
      <c r="D38" s="25"/>
      <c r="E38" s="41"/>
      <c r="F38" s="50"/>
      <c r="G38" s="26"/>
      <c r="H38" s="26"/>
      <c r="I38" s="26"/>
      <c r="J38" s="71"/>
    </row>
    <row r="39" spans="1:10" ht="17.25" hidden="1" customHeight="1">
      <c r="A39" s="24"/>
      <c r="B39" s="25"/>
      <c r="C39" s="25"/>
      <c r="D39" s="25"/>
      <c r="E39" s="41"/>
      <c r="F39" s="50"/>
      <c r="G39" s="26"/>
      <c r="H39" s="26"/>
      <c r="I39" s="26"/>
      <c r="J39" s="71"/>
    </row>
    <row r="40" spans="1:10" ht="17.25" hidden="1" customHeight="1">
      <c r="A40" s="24"/>
      <c r="B40" s="25"/>
      <c r="C40" s="25"/>
      <c r="D40" s="25"/>
      <c r="E40" s="41"/>
      <c r="F40" s="50"/>
      <c r="G40" s="26"/>
      <c r="H40" s="26"/>
      <c r="I40" s="26"/>
      <c r="J40" s="71"/>
    </row>
    <row r="41" spans="1:10" ht="17.25" hidden="1" customHeight="1">
      <c r="A41" s="24"/>
      <c r="B41" s="25"/>
      <c r="C41" s="25"/>
      <c r="D41" s="25"/>
      <c r="E41" s="41"/>
      <c r="F41" s="50"/>
      <c r="G41" s="26"/>
      <c r="H41" s="26"/>
      <c r="I41" s="26"/>
      <c r="J41" s="71"/>
    </row>
    <row r="42" spans="1:10" ht="17.25" customHeight="1" thickBot="1">
      <c r="A42" s="31"/>
      <c r="B42" s="32"/>
      <c r="C42" s="32"/>
      <c r="D42" s="32"/>
      <c r="E42" s="33"/>
      <c r="F42" s="51"/>
      <c r="G42" s="34"/>
      <c r="H42" s="34"/>
      <c r="I42" s="34"/>
      <c r="J42" s="73"/>
    </row>
    <row r="43" spans="1:10" ht="17.25" customHeight="1" thickTop="1">
      <c r="B43" s="7"/>
      <c r="C43" s="7"/>
      <c r="D43" s="7"/>
      <c r="E43" s="35"/>
      <c r="F43" s="36"/>
      <c r="G43" s="36"/>
      <c r="H43" s="36"/>
      <c r="I43" s="36"/>
      <c r="J43" s="36"/>
    </row>
    <row r="44" spans="1:10" ht="17.25" customHeight="1">
      <c r="B44" s="7"/>
      <c r="C44" s="7"/>
      <c r="D44" s="7"/>
      <c r="E44" s="35"/>
      <c r="F44" s="36"/>
      <c r="G44" s="36"/>
      <c r="H44" s="36"/>
      <c r="I44" s="36"/>
      <c r="J44" s="36"/>
    </row>
    <row r="45" spans="1:10" ht="17.25" customHeight="1">
      <c r="B45" s="7"/>
      <c r="C45" s="7"/>
      <c r="D45" s="7"/>
      <c r="E45" s="35"/>
      <c r="F45" s="36"/>
      <c r="G45" s="36"/>
      <c r="H45" s="36"/>
      <c r="I45" s="36"/>
      <c r="J45" s="36"/>
    </row>
    <row r="46" spans="1:10" ht="17.25" customHeight="1">
      <c r="B46" s="7"/>
      <c r="C46" s="7"/>
      <c r="D46" s="7"/>
      <c r="E46" s="35"/>
      <c r="F46" s="36"/>
      <c r="G46" s="36"/>
      <c r="H46" s="36"/>
      <c r="I46" s="36"/>
      <c r="J46" s="36"/>
    </row>
    <row r="47" spans="1:10" ht="17.25" customHeight="1">
      <c r="B47" s="7"/>
      <c r="C47" s="7"/>
      <c r="D47" s="7"/>
      <c r="E47" s="35"/>
      <c r="F47" s="36"/>
      <c r="G47" s="36"/>
      <c r="H47" s="36"/>
      <c r="I47" s="36"/>
      <c r="J47" s="36"/>
    </row>
    <row r="48" spans="1:10" ht="17.25" customHeight="1">
      <c r="B48" s="7"/>
      <c r="C48" s="7"/>
      <c r="D48" s="7"/>
      <c r="E48" s="35"/>
      <c r="F48" s="36"/>
      <c r="G48" s="36"/>
      <c r="H48" s="36"/>
      <c r="I48" s="36"/>
      <c r="J48" s="36"/>
    </row>
    <row r="49" spans="1:10" ht="17.25" customHeight="1">
      <c r="B49" s="7"/>
      <c r="C49" s="7"/>
      <c r="D49" s="7"/>
      <c r="E49" s="35"/>
      <c r="F49" s="36"/>
      <c r="G49" s="36"/>
      <c r="H49" s="36"/>
      <c r="I49" s="36"/>
      <c r="J49" s="36"/>
    </row>
    <row r="50" spans="1:10" ht="17.25" customHeight="1">
      <c r="B50" s="7"/>
      <c r="C50" s="7"/>
      <c r="D50" s="7"/>
      <c r="E50" s="35"/>
      <c r="F50" s="36"/>
      <c r="G50" s="36"/>
      <c r="H50" s="36"/>
      <c r="I50" s="36"/>
      <c r="J50" s="36"/>
    </row>
    <row r="51" spans="1:10" ht="17.25" customHeight="1">
      <c r="B51" s="7"/>
      <c r="C51" s="7"/>
      <c r="D51" s="7"/>
      <c r="E51" s="35"/>
      <c r="F51" s="36"/>
      <c r="G51" s="36"/>
      <c r="H51" s="36"/>
      <c r="I51" s="36"/>
      <c r="J51" s="36"/>
    </row>
    <row r="52" spans="1:10" ht="17.25" customHeight="1">
      <c r="B52" s="7"/>
      <c r="C52" s="7"/>
      <c r="D52" s="7"/>
      <c r="E52" s="35"/>
      <c r="F52" s="36"/>
      <c r="G52" s="36"/>
      <c r="H52" s="36"/>
      <c r="I52" s="36"/>
      <c r="J52" s="36"/>
    </row>
    <row r="53" spans="1:10" ht="17.25" customHeight="1">
      <c r="B53" s="7"/>
      <c r="C53" s="7"/>
      <c r="D53" s="7"/>
      <c r="E53" s="35"/>
      <c r="F53" s="36"/>
      <c r="G53" s="36"/>
      <c r="H53" s="36"/>
      <c r="I53" s="36"/>
      <c r="J53" s="36"/>
    </row>
    <row r="54" spans="1:10" ht="17.25" customHeight="1">
      <c r="A54" s="3"/>
      <c r="B54" s="7"/>
      <c r="C54" s="7"/>
      <c r="D54" s="7"/>
      <c r="E54" s="35"/>
      <c r="F54" s="36"/>
      <c r="G54" s="36"/>
      <c r="H54" s="36"/>
      <c r="I54" s="36"/>
      <c r="J54" s="36"/>
    </row>
    <row r="55" spans="1:10" ht="17.25" customHeight="1">
      <c r="A55" s="3"/>
      <c r="B55" s="7"/>
      <c r="C55" s="7"/>
      <c r="D55" s="7"/>
      <c r="E55" s="35"/>
      <c r="F55" s="36"/>
      <c r="G55" s="36"/>
      <c r="H55" s="36"/>
      <c r="I55" s="36"/>
      <c r="J55" s="36"/>
    </row>
    <row r="56" spans="1:10" ht="17.25" customHeight="1">
      <c r="A56" s="3"/>
      <c r="B56" s="7"/>
      <c r="C56" s="7"/>
      <c r="D56" s="7"/>
      <c r="E56" s="35"/>
      <c r="F56" s="36"/>
      <c r="G56" s="36"/>
      <c r="H56" s="36"/>
      <c r="I56" s="36"/>
      <c r="J56" s="36"/>
    </row>
    <row r="57" spans="1:10" ht="17.25" customHeight="1">
      <c r="A57" s="3"/>
      <c r="B57" s="7"/>
      <c r="C57" s="7"/>
      <c r="D57" s="7"/>
      <c r="E57" s="35"/>
      <c r="F57" s="36"/>
      <c r="G57" s="36"/>
      <c r="H57" s="36"/>
      <c r="I57" s="36"/>
      <c r="J57" s="36"/>
    </row>
    <row r="58" spans="1:10" ht="17.25" customHeight="1">
      <c r="A58" s="3"/>
      <c r="B58" s="7"/>
      <c r="C58" s="7"/>
      <c r="D58" s="7"/>
      <c r="E58" s="35"/>
      <c r="F58" s="36"/>
      <c r="G58" s="36"/>
      <c r="H58" s="36"/>
      <c r="I58" s="36"/>
      <c r="J58" s="36"/>
    </row>
    <row r="59" spans="1:10" ht="17.25" customHeight="1">
      <c r="A59" s="3"/>
      <c r="B59" s="7"/>
      <c r="C59" s="7"/>
      <c r="D59" s="7"/>
      <c r="E59" s="35"/>
      <c r="F59" s="36"/>
      <c r="G59" s="36"/>
      <c r="H59" s="36"/>
      <c r="I59" s="36"/>
      <c r="J59" s="36"/>
    </row>
    <row r="60" spans="1:10" ht="17.25" customHeight="1">
      <c r="A60" s="3"/>
      <c r="B60" s="7"/>
      <c r="C60" s="7"/>
      <c r="D60" s="7"/>
      <c r="E60" s="35"/>
      <c r="F60" s="36"/>
      <c r="G60" s="36"/>
      <c r="H60" s="36"/>
      <c r="I60" s="36"/>
      <c r="J60" s="36"/>
    </row>
    <row r="61" spans="1:10" ht="17.25" customHeight="1">
      <c r="A61" s="3"/>
      <c r="B61" s="7"/>
      <c r="C61" s="7"/>
      <c r="D61" s="7"/>
      <c r="E61" s="35"/>
      <c r="F61" s="36"/>
      <c r="G61" s="36"/>
      <c r="H61" s="36"/>
      <c r="I61" s="36"/>
      <c r="J61" s="36"/>
    </row>
    <row r="62" spans="1:10" ht="17.25" customHeight="1">
      <c r="A62" s="3"/>
      <c r="B62" s="7"/>
      <c r="C62" s="7"/>
      <c r="D62" s="7"/>
      <c r="E62" s="35"/>
      <c r="F62" s="36"/>
      <c r="G62" s="36"/>
      <c r="H62" s="36"/>
      <c r="I62" s="36"/>
      <c r="J62" s="36"/>
    </row>
    <row r="63" spans="1:10" ht="17.25" customHeight="1">
      <c r="A63" s="3"/>
      <c r="B63" s="7"/>
      <c r="C63" s="7"/>
      <c r="D63" s="7"/>
      <c r="E63" s="35"/>
      <c r="F63" s="36"/>
      <c r="G63" s="36"/>
      <c r="H63" s="36"/>
      <c r="I63" s="36"/>
      <c r="J63" s="36"/>
    </row>
    <row r="64" spans="1:10" ht="17.25" customHeight="1">
      <c r="A64" s="3"/>
      <c r="B64" s="7"/>
      <c r="C64" s="7"/>
      <c r="D64" s="7"/>
      <c r="E64" s="35"/>
      <c r="F64" s="36"/>
      <c r="G64" s="36"/>
      <c r="H64" s="36"/>
      <c r="I64" s="36"/>
      <c r="J64" s="36"/>
    </row>
    <row r="65" spans="1:10" ht="17.25" customHeight="1">
      <c r="A65" s="3"/>
      <c r="B65" s="7"/>
      <c r="C65" s="7"/>
      <c r="D65" s="7"/>
      <c r="E65" s="35"/>
      <c r="F65" s="36"/>
      <c r="G65" s="36"/>
      <c r="H65" s="36"/>
      <c r="I65" s="36"/>
      <c r="J65" s="36"/>
    </row>
    <row r="66" spans="1:10" ht="17.25" customHeight="1">
      <c r="A66" s="3"/>
      <c r="B66" s="7"/>
      <c r="C66" s="7"/>
      <c r="D66" s="7"/>
      <c r="E66" s="35"/>
      <c r="F66" s="36"/>
      <c r="G66" s="36"/>
      <c r="H66" s="36"/>
      <c r="I66" s="36"/>
      <c r="J66" s="36"/>
    </row>
    <row r="67" spans="1:10" ht="17.25" customHeight="1">
      <c r="A67" s="3"/>
      <c r="B67" s="7"/>
      <c r="C67" s="7"/>
      <c r="D67" s="7"/>
      <c r="E67" s="35"/>
      <c r="F67" s="36"/>
      <c r="G67" s="36"/>
      <c r="H67" s="36"/>
      <c r="I67" s="36"/>
      <c r="J67" s="36"/>
    </row>
    <row r="68" spans="1:10" ht="17.25" customHeight="1">
      <c r="A68" s="3"/>
      <c r="B68" s="7"/>
      <c r="C68" s="7"/>
      <c r="D68" s="7"/>
      <c r="E68" s="35"/>
      <c r="F68" s="36"/>
      <c r="G68" s="36"/>
      <c r="H68" s="36"/>
      <c r="I68" s="36"/>
      <c r="J68" s="36"/>
    </row>
    <row r="69" spans="1:10" ht="17.25" customHeight="1">
      <c r="A69" s="3"/>
      <c r="B69" s="7"/>
      <c r="C69" s="7"/>
      <c r="D69" s="7"/>
      <c r="E69" s="35"/>
      <c r="F69" s="36"/>
      <c r="G69" s="36"/>
      <c r="H69" s="36"/>
      <c r="I69" s="36"/>
      <c r="J69" s="36"/>
    </row>
    <row r="70" spans="1:10" ht="17.25" customHeight="1">
      <c r="A70" s="3"/>
      <c r="B70" s="7"/>
      <c r="C70" s="7"/>
      <c r="D70" s="7"/>
      <c r="E70" s="35"/>
      <c r="F70" s="36"/>
      <c r="G70" s="36"/>
      <c r="H70" s="36"/>
      <c r="I70" s="36"/>
      <c r="J70" s="36"/>
    </row>
    <row r="71" spans="1:10" ht="17.25" customHeight="1">
      <c r="A71" s="3"/>
      <c r="B71" s="7"/>
      <c r="C71" s="7"/>
      <c r="D71" s="7"/>
      <c r="E71" s="35"/>
      <c r="F71" s="36"/>
      <c r="G71" s="36"/>
      <c r="H71" s="36"/>
      <c r="I71" s="36"/>
      <c r="J71" s="36"/>
    </row>
    <row r="72" spans="1:10" ht="17.25" customHeight="1">
      <c r="A72" s="3"/>
      <c r="B72" s="7"/>
      <c r="C72" s="7"/>
      <c r="D72" s="7"/>
      <c r="E72" s="35"/>
      <c r="F72" s="36"/>
      <c r="G72" s="36"/>
      <c r="H72" s="36"/>
      <c r="I72" s="36"/>
      <c r="J72" s="36"/>
    </row>
    <row r="73" spans="1:10" ht="17.25" customHeight="1">
      <c r="A73" s="3"/>
      <c r="B73" s="7"/>
      <c r="C73" s="7"/>
      <c r="D73" s="7"/>
      <c r="E73" s="35"/>
      <c r="F73" s="36"/>
      <c r="G73" s="36"/>
      <c r="H73" s="36"/>
      <c r="I73" s="36"/>
      <c r="J73" s="36"/>
    </row>
    <row r="74" spans="1:10" ht="17.25" customHeight="1">
      <c r="A74" s="3"/>
      <c r="B74" s="7"/>
      <c r="C74" s="7"/>
      <c r="D74" s="7"/>
      <c r="E74" s="35"/>
      <c r="F74" s="36"/>
      <c r="G74" s="36"/>
      <c r="H74" s="36"/>
      <c r="I74" s="36"/>
      <c r="J74" s="36"/>
    </row>
    <row r="75" spans="1:10" ht="17.25" customHeight="1">
      <c r="A75" s="3"/>
      <c r="B75" s="7"/>
      <c r="C75" s="7"/>
      <c r="D75" s="7"/>
      <c r="E75" s="35"/>
      <c r="F75" s="36"/>
      <c r="G75" s="36"/>
      <c r="H75" s="36"/>
      <c r="I75" s="36"/>
      <c r="J75" s="36"/>
    </row>
    <row r="76" spans="1:10" ht="17.25" customHeight="1">
      <c r="A76" s="3"/>
      <c r="B76" s="7"/>
      <c r="C76" s="7"/>
      <c r="D76" s="7"/>
      <c r="E76" s="35"/>
      <c r="F76" s="36"/>
      <c r="G76" s="36"/>
      <c r="H76" s="36"/>
      <c r="I76" s="36"/>
      <c r="J76" s="36"/>
    </row>
    <row r="77" spans="1:10" ht="17.25" customHeight="1">
      <c r="A77" s="3"/>
      <c r="B77" s="7"/>
      <c r="C77" s="7"/>
      <c r="D77" s="7"/>
      <c r="E77" s="35"/>
      <c r="F77" s="36"/>
      <c r="G77" s="36"/>
      <c r="H77" s="36"/>
      <c r="I77" s="36"/>
      <c r="J77" s="36"/>
    </row>
    <row r="78" spans="1:10" ht="17.25" customHeight="1">
      <c r="A78" s="3"/>
      <c r="B78" s="7"/>
      <c r="C78" s="7"/>
      <c r="D78" s="7"/>
      <c r="E78" s="35"/>
      <c r="F78" s="36"/>
      <c r="G78" s="36"/>
      <c r="H78" s="36"/>
      <c r="I78" s="36"/>
      <c r="J78" s="36"/>
    </row>
  </sheetData>
  <mergeCells count="40">
    <mergeCell ref="A29:H29"/>
    <mergeCell ref="C24:D24"/>
    <mergeCell ref="C17:D17"/>
    <mergeCell ref="A26:H26"/>
    <mergeCell ref="A27:H27"/>
    <mergeCell ref="A28:H28"/>
    <mergeCell ref="C20:D20"/>
    <mergeCell ref="A25:H25"/>
    <mergeCell ref="C21:D21"/>
    <mergeCell ref="A1:J1"/>
    <mergeCell ref="A6:F6"/>
    <mergeCell ref="C7:D7"/>
    <mergeCell ref="C23:D23"/>
    <mergeCell ref="B22:B23"/>
    <mergeCell ref="C22:D22"/>
    <mergeCell ref="C13:D13"/>
    <mergeCell ref="C14:D14"/>
    <mergeCell ref="C15:D15"/>
    <mergeCell ref="B18:B21"/>
    <mergeCell ref="C18:D18"/>
    <mergeCell ref="C19:D19"/>
    <mergeCell ref="I18:I21"/>
    <mergeCell ref="B13:B17"/>
    <mergeCell ref="B8:B12"/>
    <mergeCell ref="I13:I17"/>
    <mergeCell ref="J8:J10"/>
    <mergeCell ref="A8:A12"/>
    <mergeCell ref="A13:A17"/>
    <mergeCell ref="A18:A21"/>
    <mergeCell ref="A22:A23"/>
    <mergeCell ref="I8:I12"/>
    <mergeCell ref="I22:I23"/>
    <mergeCell ref="C8:C10"/>
    <mergeCell ref="E8:E10"/>
    <mergeCell ref="F8:F10"/>
    <mergeCell ref="G8:G10"/>
    <mergeCell ref="H8:H10"/>
    <mergeCell ref="C11:D11"/>
    <mergeCell ref="C12:D12"/>
    <mergeCell ref="C16:D16"/>
  </mergeCells>
  <phoneticPr fontId="11" type="noConversion"/>
  <pageMargins left="0.7" right="0.7" top="0.75" bottom="0.75" header="0.3" footer="0.3"/>
  <pageSetup paperSize="9" scale="74" orientation="landscape" r:id="rId1"/>
  <rowBreaks count="1" manualBreakCount="1">
    <brk id="42" max="10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69"/>
  <sheetViews>
    <sheetView topLeftCell="A6" zoomScale="90" zoomScaleNormal="90" workbookViewId="0">
      <selection activeCell="N20" sqref="N20"/>
    </sheetView>
  </sheetViews>
  <sheetFormatPr defaultColWidth="9" defaultRowHeight="16.5"/>
  <cols>
    <col min="1" max="1" width="8.375" style="1" customWidth="1"/>
    <col min="2" max="2" width="16.125" style="2" customWidth="1"/>
    <col min="3" max="5" width="20" style="2" customWidth="1"/>
    <col min="6" max="6" width="35.125" style="2" customWidth="1"/>
    <col min="7" max="7" width="7.375" style="3" customWidth="1"/>
    <col min="8" max="8" width="8.625" style="3" customWidth="1"/>
    <col min="9" max="11" width="7.375" style="3" customWidth="1"/>
    <col min="12" max="12" width="8.875" style="3" customWidth="1"/>
    <col min="13" max="13" width="10.625" style="3" customWidth="1"/>
    <col min="14" max="14" width="18.625" style="3" customWidth="1"/>
    <col min="15" max="15" width="79.125" style="3" customWidth="1"/>
    <col min="16" max="16384" width="9" style="3"/>
  </cols>
  <sheetData>
    <row r="1" spans="1:14" ht="40.700000000000003" customHeight="1">
      <c r="A1" s="224" t="s">
        <v>153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4" ht="24" customHeight="1">
      <c r="A2" s="4" t="s">
        <v>0</v>
      </c>
      <c r="B2" s="4" t="s">
        <v>154</v>
      </c>
      <c r="C2" s="4"/>
      <c r="D2" s="4"/>
      <c r="E2" s="4"/>
      <c r="F2" s="4" t="s">
        <v>155</v>
      </c>
      <c r="G2" s="5"/>
      <c r="H2" s="6"/>
      <c r="I2" s="6"/>
      <c r="J2" s="17"/>
      <c r="K2" s="17"/>
      <c r="L2" s="18"/>
      <c r="M2" s="18"/>
    </row>
    <row r="3" spans="1:14" ht="24" customHeight="1">
      <c r="A3" s="7" t="s">
        <v>156</v>
      </c>
      <c r="B3" s="7" t="s">
        <v>157</v>
      </c>
      <c r="C3" s="7"/>
      <c r="D3" s="7"/>
      <c r="E3" s="7"/>
      <c r="F3" s="7" t="s">
        <v>269</v>
      </c>
      <c r="G3" s="2"/>
      <c r="H3" s="8"/>
      <c r="I3" s="8"/>
      <c r="J3" s="8"/>
      <c r="K3" s="8"/>
      <c r="L3" s="19"/>
      <c r="M3" s="19"/>
    </row>
    <row r="4" spans="1:14" ht="24" customHeight="1">
      <c r="A4" s="9" t="s">
        <v>1</v>
      </c>
      <c r="B4" s="9" t="s">
        <v>119</v>
      </c>
      <c r="C4" s="5"/>
      <c r="D4" s="5"/>
      <c r="E4" s="5"/>
      <c r="F4" s="4"/>
      <c r="G4" s="17"/>
      <c r="H4" s="6"/>
      <c r="I4" s="6"/>
      <c r="J4" s="17"/>
      <c r="K4" s="17"/>
      <c r="L4" s="20"/>
      <c r="M4" s="17"/>
    </row>
    <row r="5" spans="1:14" ht="24" customHeight="1">
      <c r="A5" s="10"/>
      <c r="B5" s="10"/>
      <c r="C5" s="11"/>
      <c r="D5" s="11"/>
      <c r="E5" s="11"/>
      <c r="F5" s="12"/>
      <c r="G5" s="13"/>
      <c r="H5" s="14"/>
      <c r="I5" s="14"/>
      <c r="J5" s="13"/>
      <c r="K5" s="13"/>
      <c r="L5" s="21"/>
      <c r="M5" s="13"/>
    </row>
    <row r="6" spans="1:14" ht="24" customHeight="1" thickBot="1">
      <c r="A6" s="225"/>
      <c r="B6" s="225"/>
      <c r="C6" s="225"/>
      <c r="D6" s="225"/>
      <c r="E6" s="225"/>
      <c r="F6" s="225"/>
      <c r="G6" s="225"/>
      <c r="H6" s="225"/>
      <c r="I6" s="35"/>
      <c r="J6" s="35"/>
      <c r="K6" s="52"/>
      <c r="L6" s="53"/>
    </row>
    <row r="7" spans="1:14" ht="24.95" customHeight="1">
      <c r="A7" s="57" t="s">
        <v>2</v>
      </c>
      <c r="B7" s="58" t="s">
        <v>3</v>
      </c>
      <c r="C7" s="226" t="s">
        <v>4</v>
      </c>
      <c r="D7" s="227"/>
      <c r="E7" s="227"/>
      <c r="F7" s="276"/>
      <c r="G7" s="59" t="s">
        <v>5</v>
      </c>
      <c r="H7" s="60" t="s">
        <v>6</v>
      </c>
      <c r="I7" s="60" t="s">
        <v>7</v>
      </c>
      <c r="J7" s="60" t="s">
        <v>8</v>
      </c>
      <c r="K7" s="60" t="s">
        <v>9</v>
      </c>
      <c r="L7" s="61" t="s">
        <v>10</v>
      </c>
      <c r="M7" s="62" t="s">
        <v>11</v>
      </c>
    </row>
    <row r="8" spans="1:14" ht="24.95" customHeight="1">
      <c r="A8" s="277" t="s">
        <v>291</v>
      </c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9"/>
    </row>
    <row r="9" spans="1:14" ht="24.95" customHeight="1">
      <c r="A9" s="158">
        <v>1</v>
      </c>
      <c r="B9" s="147" t="s">
        <v>295</v>
      </c>
      <c r="C9" s="219" t="s">
        <v>177</v>
      </c>
      <c r="D9" s="223"/>
      <c r="E9" s="223"/>
      <c r="F9" s="220"/>
      <c r="G9" s="83">
        <v>300</v>
      </c>
      <c r="H9" s="98" t="s">
        <v>21</v>
      </c>
      <c r="I9" s="99">
        <v>1</v>
      </c>
      <c r="J9" s="99">
        <v>1</v>
      </c>
      <c r="K9" s="99">
        <v>6</v>
      </c>
      <c r="L9" s="99">
        <f t="shared" ref="L9:L11" si="0">G9*I9*J9*K9</f>
        <v>1800</v>
      </c>
      <c r="M9" s="280">
        <f>SUM(L9:L9)</f>
        <v>1800</v>
      </c>
    </row>
    <row r="10" spans="1:14" ht="24.95" customHeight="1">
      <c r="A10" s="171">
        <v>2</v>
      </c>
      <c r="B10" s="147" t="s">
        <v>294</v>
      </c>
      <c r="C10" s="219" t="s">
        <v>296</v>
      </c>
      <c r="D10" s="223"/>
      <c r="E10" s="223"/>
      <c r="F10" s="220"/>
      <c r="G10" s="83"/>
      <c r="H10" s="98" t="s">
        <v>21</v>
      </c>
      <c r="I10" s="99"/>
      <c r="J10" s="99"/>
      <c r="K10" s="99"/>
      <c r="L10" s="99">
        <f t="shared" si="0"/>
        <v>0</v>
      </c>
      <c r="M10" s="280"/>
    </row>
    <row r="11" spans="1:14" s="13" customFormat="1" ht="24.95" customHeight="1" thickBot="1">
      <c r="A11" s="159">
        <v>3</v>
      </c>
      <c r="B11" s="157" t="s">
        <v>87</v>
      </c>
      <c r="C11" s="282" t="s">
        <v>298</v>
      </c>
      <c r="D11" s="283"/>
      <c r="E11" s="283"/>
      <c r="F11" s="284"/>
      <c r="G11" s="83"/>
      <c r="H11" s="98" t="s">
        <v>63</v>
      </c>
      <c r="I11" s="99"/>
      <c r="J11" s="99"/>
      <c r="K11" s="99"/>
      <c r="L11" s="99">
        <f t="shared" si="0"/>
        <v>0</v>
      </c>
      <c r="M11" s="281"/>
    </row>
    <row r="12" spans="1:14" ht="24.95" customHeight="1">
      <c r="A12" s="285" t="s">
        <v>292</v>
      </c>
      <c r="B12" s="286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7"/>
    </row>
    <row r="13" spans="1:14" ht="24.95" customHeight="1">
      <c r="A13" s="206">
        <v>1</v>
      </c>
      <c r="B13" s="264" t="s">
        <v>158</v>
      </c>
      <c r="C13" s="267" t="s">
        <v>316</v>
      </c>
      <c r="D13" s="268"/>
      <c r="E13" s="268"/>
      <c r="F13" s="269"/>
      <c r="G13" s="262">
        <v>300</v>
      </c>
      <c r="H13" s="270" t="s">
        <v>83</v>
      </c>
      <c r="I13" s="262">
        <v>1</v>
      </c>
      <c r="J13" s="262">
        <v>2</v>
      </c>
      <c r="K13" s="262">
        <v>3</v>
      </c>
      <c r="L13" s="262">
        <f t="shared" ref="L13:L16" si="1">G13*I13*J13*K13</f>
        <v>1800</v>
      </c>
      <c r="M13" s="259">
        <f>SUM(L13:L16)</f>
        <v>3000</v>
      </c>
    </row>
    <row r="14" spans="1:14" ht="24.95" customHeight="1">
      <c r="A14" s="205"/>
      <c r="B14" s="265"/>
      <c r="C14" s="288" t="s">
        <v>100</v>
      </c>
      <c r="D14" s="289"/>
      <c r="E14" s="289"/>
      <c r="F14" s="290"/>
      <c r="G14" s="263"/>
      <c r="H14" s="271"/>
      <c r="I14" s="263"/>
      <c r="J14" s="263"/>
      <c r="K14" s="263"/>
      <c r="L14" s="263"/>
      <c r="M14" s="259"/>
    </row>
    <row r="15" spans="1:14" s="13" customFormat="1" ht="24.95" customHeight="1">
      <c r="A15" s="193">
        <v>2</v>
      </c>
      <c r="B15" s="266"/>
      <c r="C15" s="221" t="s">
        <v>92</v>
      </c>
      <c r="D15" s="272"/>
      <c r="E15" s="272"/>
      <c r="F15" s="222"/>
      <c r="G15" s="194"/>
      <c r="H15" s="195"/>
      <c r="I15" s="196"/>
      <c r="J15" s="196"/>
      <c r="K15" s="196"/>
      <c r="L15" s="196">
        <f t="shared" si="1"/>
        <v>0</v>
      </c>
      <c r="M15" s="259"/>
    </row>
    <row r="16" spans="1:14" s="13" customFormat="1" ht="24.95" customHeight="1" thickBot="1">
      <c r="A16" s="93">
        <v>3</v>
      </c>
      <c r="B16" s="116" t="s">
        <v>159</v>
      </c>
      <c r="C16" s="273" t="s">
        <v>324</v>
      </c>
      <c r="D16" s="274"/>
      <c r="E16" s="274"/>
      <c r="F16" s="275"/>
      <c r="G16" s="83">
        <v>600</v>
      </c>
      <c r="H16" s="98" t="s">
        <v>160</v>
      </c>
      <c r="I16" s="99">
        <v>1</v>
      </c>
      <c r="J16" s="99">
        <v>1</v>
      </c>
      <c r="K16" s="99">
        <v>2</v>
      </c>
      <c r="L16" s="99">
        <f t="shared" si="1"/>
        <v>1200</v>
      </c>
      <c r="M16" s="259"/>
      <c r="N16" s="148"/>
    </row>
    <row r="17" spans="1:13" ht="24.95" customHeight="1">
      <c r="A17" s="255" t="s">
        <v>12</v>
      </c>
      <c r="B17" s="256"/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7"/>
    </row>
    <row r="18" spans="1:13" ht="24.95" customHeight="1">
      <c r="A18" s="108">
        <v>1</v>
      </c>
      <c r="B18" s="107" t="s">
        <v>275</v>
      </c>
      <c r="C18" s="228" t="s">
        <v>276</v>
      </c>
      <c r="D18" s="229"/>
      <c r="E18" s="229"/>
      <c r="F18" s="258"/>
      <c r="G18" s="56"/>
      <c r="H18" s="15"/>
      <c r="I18" s="23"/>
      <c r="J18" s="23"/>
      <c r="K18" s="23"/>
      <c r="L18" s="23">
        <f t="shared" ref="L18" si="2">G18*I18*J18*K18</f>
        <v>0</v>
      </c>
      <c r="M18" s="259">
        <f>SUM(L18:L19)</f>
        <v>0</v>
      </c>
    </row>
    <row r="19" spans="1:13" ht="24.95" customHeight="1" thickBot="1">
      <c r="A19" s="74">
        <v>2</v>
      </c>
      <c r="B19" s="106" t="s">
        <v>25</v>
      </c>
      <c r="C19" s="237" t="s">
        <v>301</v>
      </c>
      <c r="D19" s="238"/>
      <c r="E19" s="238"/>
      <c r="F19" s="261"/>
      <c r="G19" s="38"/>
      <c r="H19" s="39"/>
      <c r="I19" s="54"/>
      <c r="J19" s="54"/>
      <c r="K19" s="54"/>
      <c r="L19" s="54">
        <v>0</v>
      </c>
      <c r="M19" s="260"/>
    </row>
    <row r="20" spans="1:13" ht="24.95" customHeight="1" thickBot="1">
      <c r="A20" s="252" t="s">
        <v>288</v>
      </c>
      <c r="B20" s="253"/>
      <c r="C20" s="253"/>
      <c r="D20" s="253"/>
      <c r="E20" s="253"/>
      <c r="F20" s="253"/>
      <c r="G20" s="253"/>
      <c r="H20" s="253"/>
      <c r="I20" s="253"/>
      <c r="J20" s="253"/>
      <c r="K20" s="253"/>
      <c r="L20" s="254"/>
      <c r="M20" s="64">
        <f>M9+M13+M18</f>
        <v>4800</v>
      </c>
    </row>
    <row r="21" spans="1:13" ht="24.95" customHeight="1" thickTop="1">
      <c r="A21" s="24" t="s">
        <v>15</v>
      </c>
      <c r="B21" s="25" t="s">
        <v>16</v>
      </c>
      <c r="C21" s="40"/>
      <c r="D21" s="40"/>
      <c r="E21" s="40"/>
      <c r="F21" s="40"/>
      <c r="G21" s="41"/>
      <c r="H21" s="26"/>
      <c r="I21" s="26"/>
      <c r="J21" s="26"/>
      <c r="K21" s="26"/>
      <c r="L21" s="55"/>
      <c r="M21" s="66"/>
    </row>
    <row r="22" spans="1:13" ht="24.95" customHeight="1">
      <c r="A22" s="42"/>
      <c r="B22" s="25" t="s">
        <v>161</v>
      </c>
      <c r="C22" s="40"/>
      <c r="D22" s="40"/>
      <c r="E22" s="40"/>
      <c r="F22" s="40"/>
      <c r="G22" s="41"/>
      <c r="H22" s="26"/>
      <c r="I22" s="26"/>
      <c r="J22" s="26"/>
      <c r="K22" s="26"/>
      <c r="L22" s="55"/>
      <c r="M22" s="67"/>
    </row>
    <row r="23" spans="1:13" ht="24.95" customHeight="1">
      <c r="A23" s="42"/>
      <c r="B23" s="25" t="s">
        <v>162</v>
      </c>
      <c r="C23" s="40"/>
      <c r="D23" s="40"/>
      <c r="E23" s="40"/>
      <c r="F23" s="40"/>
      <c r="G23" s="41"/>
      <c r="H23" s="26"/>
      <c r="I23" s="26"/>
      <c r="J23" s="26"/>
      <c r="K23" s="26"/>
      <c r="L23" s="41"/>
      <c r="M23" s="68"/>
    </row>
    <row r="24" spans="1:13" ht="24.95" customHeight="1" thickBot="1">
      <c r="A24" s="43"/>
      <c r="B24" s="44" t="s">
        <v>163</v>
      </c>
      <c r="C24" s="45"/>
      <c r="D24" s="45"/>
      <c r="E24" s="45"/>
      <c r="F24" s="45"/>
      <c r="G24" s="46"/>
      <c r="H24" s="47"/>
      <c r="I24" s="47"/>
      <c r="J24" s="47"/>
      <c r="K24" s="47"/>
      <c r="L24" s="46"/>
      <c r="M24" s="69"/>
    </row>
    <row r="25" spans="1:13" ht="24.95" customHeight="1">
      <c r="A25" s="27"/>
      <c r="B25" s="28"/>
      <c r="C25" s="28"/>
      <c r="D25" s="28"/>
      <c r="E25" s="28"/>
      <c r="F25" s="48"/>
      <c r="G25" s="41"/>
      <c r="H25" s="26"/>
      <c r="I25" s="26"/>
      <c r="J25" s="26"/>
      <c r="K25" s="26"/>
      <c r="L25" s="41"/>
      <c r="M25" s="68"/>
    </row>
    <row r="26" spans="1:13" ht="24.95" customHeight="1">
      <c r="A26" s="30" t="s">
        <v>17</v>
      </c>
      <c r="B26" s="28"/>
      <c r="C26" s="28"/>
      <c r="D26" s="28"/>
      <c r="E26" s="28"/>
      <c r="F26" s="49" t="s">
        <v>18</v>
      </c>
      <c r="G26" s="26"/>
      <c r="H26" s="26"/>
      <c r="I26" s="26"/>
      <c r="J26" s="26"/>
      <c r="K26" s="26"/>
      <c r="L26" s="28"/>
      <c r="M26" s="70"/>
    </row>
    <row r="27" spans="1:13" ht="24.95" customHeight="1">
      <c r="A27" s="24"/>
      <c r="B27" s="25"/>
      <c r="C27" s="25"/>
      <c r="D27" s="25"/>
      <c r="E27" s="25"/>
      <c r="F27" s="50"/>
      <c r="G27" s="26"/>
      <c r="H27" s="26"/>
      <c r="I27" s="26"/>
      <c r="J27" s="26"/>
      <c r="K27" s="26"/>
      <c r="L27" s="26"/>
      <c r="M27" s="71"/>
    </row>
    <row r="28" spans="1:13" ht="24.95" customHeight="1">
      <c r="A28" s="24"/>
      <c r="B28" s="25"/>
      <c r="C28" s="25"/>
      <c r="D28" s="25"/>
      <c r="E28" s="25"/>
      <c r="F28" s="50"/>
      <c r="G28" s="29"/>
      <c r="H28" s="29"/>
      <c r="I28" s="29"/>
      <c r="J28" s="29"/>
      <c r="K28" s="29"/>
      <c r="L28" s="29"/>
      <c r="M28" s="72"/>
    </row>
    <row r="29" spans="1:13" ht="24.95" customHeight="1">
      <c r="A29" s="24"/>
      <c r="B29" s="25"/>
      <c r="C29" s="25"/>
      <c r="D29" s="25"/>
      <c r="E29" s="25"/>
      <c r="F29" s="50"/>
      <c r="G29" s="41"/>
      <c r="H29" s="26"/>
      <c r="I29" s="26"/>
      <c r="J29" s="26"/>
      <c r="K29" s="26"/>
      <c r="L29" s="26"/>
      <c r="M29" s="71"/>
    </row>
    <row r="30" spans="1:13" ht="24.95" customHeight="1">
      <c r="A30" s="24"/>
      <c r="B30" s="25"/>
      <c r="C30" s="25"/>
      <c r="D30" s="25"/>
      <c r="E30" s="25"/>
      <c r="F30" s="50"/>
      <c r="G30" s="41"/>
      <c r="H30" s="26"/>
      <c r="I30" s="26"/>
      <c r="J30" s="26"/>
      <c r="K30" s="26"/>
      <c r="L30" s="26"/>
      <c r="M30" s="71"/>
    </row>
    <row r="31" spans="1:13" ht="24.95" customHeight="1">
      <c r="A31" s="24"/>
      <c r="B31" s="25"/>
      <c r="C31" s="25"/>
      <c r="D31" s="25"/>
      <c r="E31" s="25"/>
      <c r="F31" s="50"/>
      <c r="G31" s="41"/>
      <c r="H31" s="26"/>
      <c r="I31" s="26"/>
      <c r="J31" s="26"/>
      <c r="K31" s="26"/>
      <c r="L31" s="26"/>
      <c r="M31" s="71"/>
    </row>
    <row r="32" spans="1:13" ht="24.95" customHeight="1">
      <c r="A32" s="24"/>
      <c r="B32" s="25"/>
      <c r="C32" s="25"/>
      <c r="D32" s="25"/>
      <c r="E32" s="25"/>
      <c r="F32" s="50"/>
      <c r="G32" s="41"/>
      <c r="H32" s="26"/>
      <c r="I32" s="26"/>
      <c r="J32" s="26"/>
      <c r="K32" s="26"/>
      <c r="L32" s="26"/>
      <c r="M32" s="71"/>
    </row>
    <row r="33" spans="1:13" ht="24.95" customHeight="1" thickBot="1">
      <c r="A33" s="31"/>
      <c r="B33" s="32"/>
      <c r="C33" s="32"/>
      <c r="D33" s="32"/>
      <c r="E33" s="32"/>
      <c r="F33" s="51"/>
      <c r="G33" s="33"/>
      <c r="H33" s="34"/>
      <c r="I33" s="34"/>
      <c r="J33" s="34"/>
      <c r="K33" s="34"/>
      <c r="L33" s="34"/>
      <c r="M33" s="73"/>
    </row>
    <row r="34" spans="1:13" ht="17.25" thickTop="1">
      <c r="B34" s="7"/>
      <c r="C34" s="7"/>
      <c r="D34" s="7"/>
      <c r="E34" s="7"/>
      <c r="F34" s="7"/>
      <c r="G34" s="35"/>
      <c r="H34" s="36"/>
      <c r="I34" s="36"/>
      <c r="J34" s="36"/>
      <c r="K34" s="36"/>
      <c r="L34" s="36"/>
      <c r="M34" s="36"/>
    </row>
    <row r="35" spans="1:13">
      <c r="B35" s="7"/>
      <c r="C35" s="7"/>
      <c r="D35" s="7"/>
      <c r="E35" s="7"/>
      <c r="F35" s="7"/>
      <c r="G35" s="35"/>
      <c r="H35" s="36"/>
      <c r="I35" s="36"/>
      <c r="J35" s="36"/>
      <c r="K35" s="36"/>
      <c r="L35" s="36"/>
      <c r="M35" s="36"/>
    </row>
    <row r="36" spans="1:13">
      <c r="B36" s="7"/>
      <c r="C36" s="7"/>
      <c r="D36" s="7"/>
      <c r="E36" s="7"/>
      <c r="F36" s="7"/>
      <c r="G36" s="35"/>
      <c r="H36" s="36"/>
      <c r="I36" s="36"/>
      <c r="J36" s="36"/>
      <c r="K36" s="36"/>
      <c r="L36" s="36"/>
      <c r="M36" s="36"/>
    </row>
    <row r="37" spans="1:13">
      <c r="B37" s="7"/>
      <c r="C37" s="7"/>
      <c r="D37" s="7"/>
      <c r="E37" s="7"/>
      <c r="F37" s="7"/>
      <c r="G37" s="35"/>
      <c r="H37" s="36"/>
      <c r="I37" s="36"/>
      <c r="J37" s="36"/>
      <c r="K37" s="36"/>
      <c r="L37" s="36"/>
      <c r="M37" s="36"/>
    </row>
    <row r="38" spans="1:13">
      <c r="B38" s="7"/>
      <c r="C38" s="7"/>
      <c r="D38" s="7"/>
      <c r="E38" s="7"/>
      <c r="F38" s="7"/>
      <c r="G38" s="35"/>
      <c r="H38" s="36"/>
      <c r="I38" s="36"/>
      <c r="J38" s="36"/>
      <c r="K38" s="36"/>
      <c r="L38" s="36"/>
      <c r="M38" s="36"/>
    </row>
    <row r="39" spans="1:13">
      <c r="B39" s="7"/>
      <c r="C39" s="7"/>
      <c r="D39" s="7"/>
      <c r="E39" s="7"/>
      <c r="F39" s="7"/>
      <c r="G39" s="35"/>
      <c r="H39" s="36"/>
      <c r="I39" s="36"/>
      <c r="J39" s="36"/>
      <c r="K39" s="36"/>
      <c r="L39" s="36"/>
      <c r="M39" s="36"/>
    </row>
    <row r="40" spans="1:13">
      <c r="B40" s="7"/>
      <c r="C40" s="7"/>
      <c r="D40" s="7"/>
      <c r="E40" s="7"/>
      <c r="F40" s="7"/>
      <c r="G40" s="35"/>
      <c r="H40" s="36"/>
      <c r="I40" s="36"/>
      <c r="J40" s="36"/>
      <c r="K40" s="36"/>
      <c r="L40" s="36"/>
      <c r="M40" s="36"/>
    </row>
    <row r="41" spans="1:13">
      <c r="B41" s="7"/>
      <c r="C41" s="7"/>
      <c r="D41" s="7"/>
      <c r="E41" s="7"/>
      <c r="F41" s="7"/>
      <c r="G41" s="35"/>
      <c r="H41" s="36"/>
      <c r="I41" s="36"/>
      <c r="J41" s="36"/>
      <c r="K41" s="36"/>
      <c r="L41" s="36"/>
      <c r="M41" s="36"/>
    </row>
    <row r="42" spans="1:13">
      <c r="B42" s="7"/>
      <c r="C42" s="7"/>
      <c r="D42" s="7"/>
      <c r="E42" s="7"/>
      <c r="F42" s="7"/>
      <c r="G42" s="35"/>
      <c r="H42" s="36"/>
      <c r="I42" s="36"/>
      <c r="J42" s="36"/>
      <c r="K42" s="36"/>
      <c r="L42" s="36"/>
      <c r="M42" s="36"/>
    </row>
    <row r="43" spans="1:13">
      <c r="B43" s="7"/>
      <c r="C43" s="7"/>
      <c r="D43" s="7"/>
      <c r="E43" s="7"/>
      <c r="F43" s="7"/>
      <c r="G43" s="35"/>
      <c r="H43" s="36"/>
      <c r="I43" s="36"/>
      <c r="J43" s="36"/>
      <c r="K43" s="36"/>
      <c r="L43" s="36"/>
      <c r="M43" s="36"/>
    </row>
    <row r="44" spans="1:13">
      <c r="B44" s="7"/>
      <c r="C44" s="7"/>
      <c r="D44" s="7"/>
      <c r="E44" s="7"/>
      <c r="F44" s="7"/>
      <c r="G44" s="35"/>
      <c r="H44" s="36"/>
      <c r="I44" s="36"/>
      <c r="J44" s="36"/>
      <c r="K44" s="36"/>
      <c r="L44" s="36"/>
      <c r="M44" s="36"/>
    </row>
    <row r="45" spans="1:13">
      <c r="A45" s="3"/>
      <c r="B45" s="7"/>
      <c r="C45" s="7"/>
      <c r="D45" s="7"/>
      <c r="E45" s="7"/>
      <c r="F45" s="7"/>
      <c r="G45" s="35"/>
      <c r="H45" s="36"/>
      <c r="I45" s="36"/>
      <c r="J45" s="36"/>
      <c r="K45" s="36"/>
      <c r="L45" s="36"/>
      <c r="M45" s="36"/>
    </row>
    <row r="46" spans="1:13">
      <c r="A46" s="3"/>
      <c r="B46" s="7"/>
      <c r="C46" s="7"/>
      <c r="D46" s="7"/>
      <c r="E46" s="7"/>
      <c r="F46" s="7"/>
      <c r="G46" s="35"/>
      <c r="H46" s="36"/>
      <c r="I46" s="36"/>
      <c r="J46" s="36"/>
      <c r="K46" s="36"/>
      <c r="L46" s="36"/>
      <c r="M46" s="36"/>
    </row>
    <row r="47" spans="1:13">
      <c r="A47" s="3"/>
      <c r="B47" s="7"/>
      <c r="C47" s="7"/>
      <c r="D47" s="7"/>
      <c r="E47" s="7"/>
      <c r="F47" s="7"/>
      <c r="G47" s="35"/>
      <c r="H47" s="36"/>
      <c r="I47" s="36"/>
      <c r="J47" s="36"/>
      <c r="K47" s="36"/>
      <c r="L47" s="36"/>
      <c r="M47" s="36"/>
    </row>
    <row r="48" spans="1:13">
      <c r="A48" s="3"/>
      <c r="B48" s="7"/>
      <c r="C48" s="7"/>
      <c r="D48" s="7"/>
      <c r="E48" s="7"/>
      <c r="F48" s="7"/>
      <c r="G48" s="35"/>
      <c r="H48" s="36"/>
      <c r="I48" s="36"/>
      <c r="J48" s="36"/>
      <c r="K48" s="36"/>
      <c r="L48" s="36"/>
      <c r="M48" s="36"/>
    </row>
    <row r="49" spans="1:13">
      <c r="A49" s="3"/>
      <c r="B49" s="7"/>
      <c r="C49" s="7"/>
      <c r="D49" s="7"/>
      <c r="E49" s="7"/>
      <c r="F49" s="7"/>
      <c r="G49" s="35"/>
      <c r="H49" s="36"/>
      <c r="I49" s="36"/>
      <c r="J49" s="36"/>
      <c r="K49" s="36"/>
      <c r="L49" s="36"/>
      <c r="M49" s="36"/>
    </row>
    <row r="50" spans="1:13">
      <c r="A50" s="3"/>
      <c r="B50" s="7"/>
      <c r="C50" s="7"/>
      <c r="D50" s="7"/>
      <c r="E50" s="7"/>
      <c r="F50" s="7"/>
      <c r="G50" s="35"/>
      <c r="H50" s="36"/>
      <c r="I50" s="36"/>
      <c r="J50" s="36"/>
      <c r="K50" s="36"/>
      <c r="L50" s="36"/>
      <c r="M50" s="36"/>
    </row>
    <row r="51" spans="1:13">
      <c r="A51" s="3"/>
      <c r="B51" s="7"/>
      <c r="C51" s="7"/>
      <c r="D51" s="7"/>
      <c r="E51" s="7"/>
      <c r="F51" s="7"/>
      <c r="G51" s="35"/>
      <c r="H51" s="36"/>
      <c r="I51" s="36"/>
      <c r="J51" s="36"/>
      <c r="K51" s="36"/>
      <c r="L51" s="36"/>
      <c r="M51" s="36"/>
    </row>
    <row r="52" spans="1:13">
      <c r="A52" s="3"/>
      <c r="B52" s="7"/>
      <c r="C52" s="7"/>
      <c r="D52" s="7"/>
      <c r="E52" s="7"/>
      <c r="F52" s="7"/>
      <c r="G52" s="35"/>
      <c r="H52" s="36"/>
      <c r="I52" s="36"/>
      <c r="J52" s="36"/>
      <c r="K52" s="36"/>
      <c r="L52" s="36"/>
      <c r="M52" s="36"/>
    </row>
    <row r="53" spans="1:13">
      <c r="A53" s="3"/>
      <c r="B53" s="7"/>
      <c r="C53" s="7"/>
      <c r="D53" s="7"/>
      <c r="E53" s="7"/>
      <c r="F53" s="7"/>
      <c r="G53" s="35"/>
      <c r="H53" s="36"/>
      <c r="I53" s="36"/>
      <c r="J53" s="36"/>
      <c r="K53" s="36"/>
      <c r="L53" s="36"/>
      <c r="M53" s="36"/>
    </row>
    <row r="54" spans="1:13">
      <c r="A54" s="3"/>
      <c r="B54" s="7"/>
      <c r="C54" s="7"/>
      <c r="D54" s="7"/>
      <c r="E54" s="7"/>
      <c r="F54" s="7"/>
      <c r="G54" s="35"/>
      <c r="H54" s="36"/>
      <c r="I54" s="36"/>
      <c r="J54" s="36"/>
      <c r="K54" s="36"/>
      <c r="L54" s="36"/>
      <c r="M54" s="36"/>
    </row>
    <row r="55" spans="1:13">
      <c r="A55" s="3"/>
      <c r="B55" s="7"/>
      <c r="C55" s="7"/>
      <c r="D55" s="7"/>
      <c r="E55" s="7"/>
      <c r="F55" s="7"/>
      <c r="G55" s="35"/>
      <c r="H55" s="36"/>
      <c r="I55" s="36"/>
      <c r="J55" s="36"/>
      <c r="K55" s="36"/>
      <c r="L55" s="36"/>
      <c r="M55" s="36"/>
    </row>
    <row r="56" spans="1:13">
      <c r="A56" s="3"/>
      <c r="B56" s="7"/>
      <c r="C56" s="7"/>
      <c r="D56" s="7"/>
      <c r="E56" s="7"/>
      <c r="F56" s="7"/>
      <c r="G56" s="35"/>
      <c r="H56" s="36"/>
      <c r="I56" s="36"/>
      <c r="J56" s="36"/>
      <c r="K56" s="36"/>
      <c r="L56" s="36"/>
      <c r="M56" s="36"/>
    </row>
    <row r="57" spans="1:13">
      <c r="A57" s="3"/>
      <c r="B57" s="7"/>
      <c r="C57" s="7"/>
      <c r="D57" s="7"/>
      <c r="E57" s="7"/>
      <c r="F57" s="7"/>
      <c r="G57" s="35"/>
      <c r="H57" s="36"/>
      <c r="I57" s="36"/>
      <c r="J57" s="36"/>
      <c r="K57" s="36"/>
      <c r="L57" s="36"/>
      <c r="M57" s="36"/>
    </row>
    <row r="58" spans="1:13">
      <c r="A58" s="3"/>
      <c r="B58" s="7"/>
      <c r="C58" s="7"/>
      <c r="D58" s="7"/>
      <c r="E58" s="7"/>
      <c r="F58" s="7"/>
      <c r="G58" s="35"/>
      <c r="H58" s="36"/>
      <c r="I58" s="36"/>
      <c r="J58" s="36"/>
      <c r="K58" s="36"/>
      <c r="L58" s="36"/>
      <c r="M58" s="36"/>
    </row>
    <row r="59" spans="1:13">
      <c r="A59" s="3"/>
      <c r="B59" s="7"/>
      <c r="C59" s="7"/>
      <c r="D59" s="7"/>
      <c r="E59" s="7"/>
      <c r="F59" s="7"/>
      <c r="G59" s="35"/>
      <c r="H59" s="36"/>
      <c r="I59" s="36"/>
      <c r="J59" s="36"/>
      <c r="K59" s="36"/>
      <c r="L59" s="36"/>
      <c r="M59" s="36"/>
    </row>
    <row r="60" spans="1:13">
      <c r="A60" s="3"/>
      <c r="B60" s="7"/>
      <c r="C60" s="7"/>
      <c r="D60" s="7"/>
      <c r="E60" s="7"/>
      <c r="F60" s="7"/>
      <c r="G60" s="35"/>
      <c r="H60" s="36"/>
      <c r="I60" s="36"/>
      <c r="J60" s="36"/>
      <c r="K60" s="36"/>
      <c r="L60" s="36"/>
      <c r="M60" s="36"/>
    </row>
    <row r="61" spans="1:13">
      <c r="A61" s="3"/>
      <c r="B61" s="7"/>
      <c r="C61" s="7"/>
      <c r="D61" s="7"/>
      <c r="E61" s="7"/>
      <c r="F61" s="7"/>
      <c r="G61" s="35"/>
      <c r="H61" s="36"/>
      <c r="I61" s="36"/>
      <c r="J61" s="36"/>
      <c r="K61" s="36"/>
      <c r="L61" s="36"/>
      <c r="M61" s="36"/>
    </row>
    <row r="62" spans="1:13">
      <c r="A62" s="3"/>
      <c r="B62" s="7"/>
      <c r="C62" s="7"/>
      <c r="D62" s="7"/>
      <c r="E62" s="7"/>
      <c r="F62" s="7"/>
      <c r="G62" s="35"/>
      <c r="H62" s="36"/>
      <c r="I62" s="36"/>
      <c r="J62" s="36"/>
      <c r="K62" s="36"/>
      <c r="L62" s="36"/>
      <c r="M62" s="36"/>
    </row>
    <row r="63" spans="1:13">
      <c r="A63" s="3"/>
      <c r="B63" s="7"/>
      <c r="C63" s="7"/>
      <c r="D63" s="7"/>
      <c r="E63" s="7"/>
      <c r="F63" s="7"/>
      <c r="G63" s="35"/>
      <c r="H63" s="36"/>
      <c r="I63" s="36"/>
      <c r="J63" s="36"/>
      <c r="K63" s="36"/>
      <c r="L63" s="36"/>
      <c r="M63" s="36"/>
    </row>
    <row r="64" spans="1:13">
      <c r="A64" s="3"/>
      <c r="B64" s="7"/>
      <c r="C64" s="7"/>
      <c r="D64" s="7"/>
      <c r="E64" s="7"/>
      <c r="F64" s="7"/>
      <c r="G64" s="35"/>
      <c r="H64" s="36"/>
      <c r="I64" s="36"/>
      <c r="J64" s="36"/>
      <c r="K64" s="36"/>
      <c r="L64" s="36"/>
      <c r="M64" s="36"/>
    </row>
    <row r="65" spans="1:13">
      <c r="A65" s="3"/>
      <c r="B65" s="7"/>
      <c r="C65" s="7"/>
      <c r="D65" s="7"/>
      <c r="E65" s="7"/>
      <c r="F65" s="7"/>
      <c r="G65" s="35"/>
      <c r="H65" s="36"/>
      <c r="I65" s="36"/>
      <c r="J65" s="36"/>
      <c r="K65" s="36"/>
      <c r="L65" s="36"/>
      <c r="M65" s="36"/>
    </row>
    <row r="66" spans="1:13">
      <c r="A66" s="3"/>
      <c r="B66" s="7"/>
      <c r="C66" s="7"/>
      <c r="D66" s="7"/>
      <c r="E66" s="7"/>
      <c r="F66" s="7"/>
      <c r="G66" s="35"/>
      <c r="H66" s="36"/>
      <c r="I66" s="36"/>
      <c r="J66" s="36"/>
      <c r="K66" s="36"/>
      <c r="L66" s="36"/>
      <c r="M66" s="36"/>
    </row>
    <row r="67" spans="1:13">
      <c r="A67" s="3"/>
      <c r="B67" s="7"/>
      <c r="C67" s="7"/>
      <c r="D67" s="7"/>
      <c r="E67" s="7"/>
      <c r="F67" s="7"/>
      <c r="G67" s="35"/>
      <c r="H67" s="36"/>
      <c r="I67" s="36"/>
      <c r="J67" s="36"/>
      <c r="K67" s="36"/>
      <c r="L67" s="36"/>
      <c r="M67" s="36"/>
    </row>
    <row r="68" spans="1:13">
      <c r="A68" s="3"/>
      <c r="B68" s="7"/>
      <c r="C68" s="7"/>
      <c r="D68" s="7"/>
      <c r="E68" s="7"/>
      <c r="F68" s="7"/>
      <c r="G68" s="35"/>
      <c r="H68" s="36"/>
      <c r="I68" s="36"/>
      <c r="J68" s="36"/>
      <c r="K68" s="36"/>
      <c r="L68" s="36"/>
      <c r="M68" s="36"/>
    </row>
    <row r="69" spans="1:13">
      <c r="A69" s="3"/>
      <c r="B69" s="7"/>
      <c r="C69" s="7"/>
      <c r="D69" s="7"/>
      <c r="E69" s="7"/>
      <c r="F69" s="7"/>
      <c r="G69" s="35"/>
      <c r="H69" s="36"/>
      <c r="I69" s="36"/>
      <c r="J69" s="36"/>
      <c r="K69" s="36"/>
      <c r="L69" s="36"/>
      <c r="M69" s="36"/>
    </row>
  </sheetData>
  <mergeCells count="27">
    <mergeCell ref="C16:F16"/>
    <mergeCell ref="A1:M1"/>
    <mergeCell ref="A6:H6"/>
    <mergeCell ref="C7:F7"/>
    <mergeCell ref="A8:M8"/>
    <mergeCell ref="C9:F9"/>
    <mergeCell ref="M9:M11"/>
    <mergeCell ref="C11:F11"/>
    <mergeCell ref="A12:M12"/>
    <mergeCell ref="M13:M16"/>
    <mergeCell ref="A13:A14"/>
    <mergeCell ref="J13:J14"/>
    <mergeCell ref="C10:F10"/>
    <mergeCell ref="K13:K14"/>
    <mergeCell ref="L13:L14"/>
    <mergeCell ref="C14:F14"/>
    <mergeCell ref="I13:I14"/>
    <mergeCell ref="B13:B15"/>
    <mergeCell ref="C13:F13"/>
    <mergeCell ref="G13:G14"/>
    <mergeCell ref="H13:H14"/>
    <mergeCell ref="C15:F15"/>
    <mergeCell ref="A20:L20"/>
    <mergeCell ref="A17:M17"/>
    <mergeCell ref="C18:F18"/>
    <mergeCell ref="M18:M19"/>
    <mergeCell ref="C19:F19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87"/>
  <sheetViews>
    <sheetView topLeftCell="A6" zoomScale="90" zoomScaleNormal="90" workbookViewId="0">
      <selection activeCell="O26" sqref="O26"/>
    </sheetView>
  </sheetViews>
  <sheetFormatPr defaultColWidth="9" defaultRowHeight="16.5"/>
  <cols>
    <col min="1" max="1" width="8.375" style="1" customWidth="1"/>
    <col min="2" max="2" width="16.125" style="2" customWidth="1"/>
    <col min="3" max="4" width="20" style="2" customWidth="1"/>
    <col min="5" max="5" width="25" style="2" customWidth="1"/>
    <col min="6" max="6" width="64.625" style="2" customWidth="1"/>
    <col min="7" max="7" width="7.375" style="3" customWidth="1"/>
    <col min="8" max="8" width="8.625" style="3" customWidth="1"/>
    <col min="9" max="12" width="7.375" style="3" customWidth="1"/>
    <col min="13" max="13" width="10.625" style="3" customWidth="1"/>
    <col min="14" max="14" width="16" style="3" customWidth="1"/>
    <col min="15" max="16384" width="9" style="3"/>
  </cols>
  <sheetData>
    <row r="1" spans="1:14" ht="40.700000000000003" customHeight="1">
      <c r="A1" s="224" t="s">
        <v>22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4" ht="24" customHeight="1">
      <c r="A2" s="4" t="s">
        <v>0</v>
      </c>
      <c r="B2" s="4" t="s">
        <v>51</v>
      </c>
      <c r="C2" s="4"/>
      <c r="D2" s="4"/>
      <c r="E2" s="4"/>
      <c r="F2" s="4" t="s">
        <v>40</v>
      </c>
      <c r="G2" s="5"/>
      <c r="H2" s="6"/>
      <c r="I2" s="6"/>
      <c r="J2" s="17"/>
      <c r="K2" s="17"/>
      <c r="L2" s="18"/>
      <c r="M2" s="18"/>
    </row>
    <row r="3" spans="1:14" ht="24" customHeight="1">
      <c r="A3" s="7" t="s">
        <v>52</v>
      </c>
      <c r="B3" s="7" t="s">
        <v>28</v>
      </c>
      <c r="C3" s="7"/>
      <c r="D3" s="7"/>
      <c r="E3" s="7"/>
      <c r="F3" s="7" t="s">
        <v>267</v>
      </c>
      <c r="G3" s="2"/>
      <c r="H3" s="8"/>
      <c r="I3" s="8"/>
      <c r="J3" s="8"/>
      <c r="K3" s="8"/>
      <c r="L3" s="19"/>
      <c r="M3" s="19"/>
    </row>
    <row r="4" spans="1:14" ht="24" customHeight="1">
      <c r="A4" s="9" t="s">
        <v>1</v>
      </c>
      <c r="B4" s="9" t="s">
        <v>119</v>
      </c>
      <c r="C4" s="5"/>
      <c r="D4" s="5"/>
      <c r="E4" s="5"/>
      <c r="F4" s="4"/>
      <c r="G4" s="17"/>
      <c r="H4" s="6"/>
      <c r="I4" s="6"/>
      <c r="J4" s="17"/>
      <c r="K4" s="17"/>
      <c r="L4" s="20"/>
      <c r="M4" s="17"/>
    </row>
    <row r="5" spans="1:14" ht="24" customHeight="1">
      <c r="A5" s="10"/>
      <c r="B5" s="10"/>
      <c r="C5" s="11"/>
      <c r="D5" s="11"/>
      <c r="E5" s="11"/>
      <c r="F5" s="12"/>
      <c r="G5" s="13"/>
      <c r="H5" s="14"/>
      <c r="I5" s="14"/>
      <c r="J5" s="13"/>
      <c r="K5" s="13"/>
      <c r="L5" s="21"/>
      <c r="M5" s="13"/>
    </row>
    <row r="6" spans="1:14" ht="24" customHeight="1" thickBot="1">
      <c r="A6" s="225"/>
      <c r="B6" s="225"/>
      <c r="C6" s="225"/>
      <c r="D6" s="225"/>
      <c r="E6" s="225"/>
      <c r="F6" s="225"/>
      <c r="G6" s="225"/>
      <c r="H6" s="225"/>
      <c r="I6" s="35"/>
      <c r="J6" s="35"/>
      <c r="K6" s="52"/>
      <c r="L6" s="53"/>
    </row>
    <row r="7" spans="1:14" ht="24" customHeight="1">
      <c r="A7" s="57" t="s">
        <v>2</v>
      </c>
      <c r="B7" s="58" t="s">
        <v>3</v>
      </c>
      <c r="C7" s="226" t="s">
        <v>4</v>
      </c>
      <c r="D7" s="227"/>
      <c r="E7" s="227"/>
      <c r="F7" s="276"/>
      <c r="G7" s="59" t="s">
        <v>5</v>
      </c>
      <c r="H7" s="60" t="s">
        <v>6</v>
      </c>
      <c r="I7" s="60" t="s">
        <v>7</v>
      </c>
      <c r="J7" s="60" t="s">
        <v>8</v>
      </c>
      <c r="K7" s="60" t="s">
        <v>9</v>
      </c>
      <c r="L7" s="61" t="s">
        <v>10</v>
      </c>
      <c r="M7" s="62" t="s">
        <v>11</v>
      </c>
    </row>
    <row r="8" spans="1:14" ht="24" customHeight="1">
      <c r="A8" s="277" t="s">
        <v>291</v>
      </c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9"/>
    </row>
    <row r="9" spans="1:14" ht="24" customHeight="1">
      <c r="A9" s="158">
        <v>1</v>
      </c>
      <c r="B9" s="147" t="s">
        <v>37</v>
      </c>
      <c r="C9" s="219" t="s">
        <v>177</v>
      </c>
      <c r="D9" s="223"/>
      <c r="E9" s="223"/>
      <c r="F9" s="220"/>
      <c r="G9" s="83">
        <v>300</v>
      </c>
      <c r="H9" s="16" t="s">
        <v>21</v>
      </c>
      <c r="I9" s="22">
        <v>1</v>
      </c>
      <c r="J9" s="22">
        <v>1</v>
      </c>
      <c r="K9" s="22">
        <v>6</v>
      </c>
      <c r="L9" s="22">
        <f t="shared" ref="L9:L16" si="0">G9*I9*J9*K9</f>
        <v>1800</v>
      </c>
      <c r="M9" s="259">
        <f>SUM(L9:L16)</f>
        <v>7300</v>
      </c>
    </row>
    <row r="10" spans="1:14" ht="24" customHeight="1">
      <c r="A10" s="172">
        <v>2</v>
      </c>
      <c r="B10" s="157" t="s">
        <v>233</v>
      </c>
      <c r="C10" s="291" t="s">
        <v>255</v>
      </c>
      <c r="D10" s="292"/>
      <c r="E10" s="292"/>
      <c r="F10" s="293"/>
      <c r="G10" s="83">
        <v>300</v>
      </c>
      <c r="H10" s="98" t="s">
        <v>21</v>
      </c>
      <c r="I10" s="22">
        <v>1</v>
      </c>
      <c r="J10" s="22">
        <v>1</v>
      </c>
      <c r="K10" s="99">
        <v>1</v>
      </c>
      <c r="L10" s="22">
        <f t="shared" si="0"/>
        <v>300</v>
      </c>
      <c r="M10" s="259"/>
    </row>
    <row r="11" spans="1:14" ht="24" customHeight="1">
      <c r="A11" s="170">
        <v>3</v>
      </c>
      <c r="B11" s="169" t="s">
        <v>56</v>
      </c>
      <c r="C11" s="219" t="s">
        <v>174</v>
      </c>
      <c r="D11" s="223"/>
      <c r="E11" s="223"/>
      <c r="F11" s="220"/>
      <c r="G11" s="37">
        <v>2000</v>
      </c>
      <c r="H11" s="16" t="s">
        <v>70</v>
      </c>
      <c r="I11" s="22">
        <v>1</v>
      </c>
      <c r="J11" s="22">
        <v>1</v>
      </c>
      <c r="K11" s="22">
        <v>1</v>
      </c>
      <c r="L11" s="22">
        <f t="shared" si="0"/>
        <v>2000</v>
      </c>
      <c r="M11" s="259"/>
    </row>
    <row r="12" spans="1:14" ht="24" customHeight="1">
      <c r="A12" s="206">
        <v>4</v>
      </c>
      <c r="B12" s="264" t="s">
        <v>76</v>
      </c>
      <c r="C12" s="219" t="s">
        <v>85</v>
      </c>
      <c r="D12" s="223"/>
      <c r="E12" s="223"/>
      <c r="F12" s="220"/>
      <c r="G12" s="37">
        <v>600</v>
      </c>
      <c r="H12" s="16" t="s">
        <v>63</v>
      </c>
      <c r="I12" s="22">
        <v>1</v>
      </c>
      <c r="J12" s="22">
        <v>1</v>
      </c>
      <c r="K12" s="22">
        <v>1</v>
      </c>
      <c r="L12" s="22">
        <f t="shared" si="0"/>
        <v>600</v>
      </c>
      <c r="M12" s="259"/>
    </row>
    <row r="13" spans="1:14" s="13" customFormat="1" ht="28.5" customHeight="1">
      <c r="A13" s="205"/>
      <c r="B13" s="266"/>
      <c r="C13" s="221" t="s">
        <v>175</v>
      </c>
      <c r="D13" s="272"/>
      <c r="E13" s="272"/>
      <c r="F13" s="222"/>
      <c r="G13" s="194"/>
      <c r="H13" s="195"/>
      <c r="I13" s="196"/>
      <c r="J13" s="196"/>
      <c r="K13" s="196"/>
      <c r="L13" s="196">
        <f t="shared" si="0"/>
        <v>0</v>
      </c>
      <c r="M13" s="259"/>
      <c r="N13" s="141"/>
    </row>
    <row r="14" spans="1:14" s="13" customFormat="1" ht="24" customHeight="1">
      <c r="A14" s="297">
        <v>5</v>
      </c>
      <c r="B14" s="294" t="s">
        <v>77</v>
      </c>
      <c r="C14" s="273" t="s">
        <v>84</v>
      </c>
      <c r="D14" s="274"/>
      <c r="E14" s="274"/>
      <c r="F14" s="275"/>
      <c r="G14" s="83">
        <v>600</v>
      </c>
      <c r="H14" s="98" t="s">
        <v>63</v>
      </c>
      <c r="I14" s="99">
        <v>1</v>
      </c>
      <c r="J14" s="99">
        <v>1</v>
      </c>
      <c r="K14" s="99">
        <v>1</v>
      </c>
      <c r="L14" s="99">
        <f t="shared" si="0"/>
        <v>600</v>
      </c>
      <c r="M14" s="259"/>
    </row>
    <row r="15" spans="1:14" s="13" customFormat="1" ht="30" customHeight="1">
      <c r="A15" s="299"/>
      <c r="B15" s="296"/>
      <c r="C15" s="221" t="s">
        <v>175</v>
      </c>
      <c r="D15" s="272"/>
      <c r="E15" s="272"/>
      <c r="F15" s="222"/>
      <c r="G15" s="194"/>
      <c r="H15" s="195"/>
      <c r="I15" s="196"/>
      <c r="J15" s="196"/>
      <c r="K15" s="196"/>
      <c r="L15" s="196">
        <f t="shared" si="0"/>
        <v>0</v>
      </c>
      <c r="M15" s="259"/>
      <c r="N15" s="141"/>
    </row>
    <row r="16" spans="1:14" ht="24" customHeight="1" thickBot="1">
      <c r="A16" s="93">
        <v>6</v>
      </c>
      <c r="B16" s="157" t="s">
        <v>87</v>
      </c>
      <c r="C16" s="282" t="s">
        <v>298</v>
      </c>
      <c r="D16" s="283"/>
      <c r="E16" s="283"/>
      <c r="F16" s="284"/>
      <c r="G16" s="83">
        <v>2000</v>
      </c>
      <c r="H16" s="98" t="s">
        <v>91</v>
      </c>
      <c r="I16" s="99">
        <v>1</v>
      </c>
      <c r="J16" s="99">
        <v>1</v>
      </c>
      <c r="K16" s="99">
        <v>1</v>
      </c>
      <c r="L16" s="99">
        <f t="shared" si="0"/>
        <v>2000</v>
      </c>
      <c r="M16" s="260"/>
    </row>
    <row r="17" spans="1:14" ht="24" customHeight="1">
      <c r="A17" s="285" t="s">
        <v>292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  <c r="L17" s="286"/>
      <c r="M17" s="287"/>
    </row>
    <row r="18" spans="1:14" ht="24" customHeight="1">
      <c r="A18" s="206">
        <v>1</v>
      </c>
      <c r="B18" s="264" t="s">
        <v>54</v>
      </c>
      <c r="C18" s="273" t="s">
        <v>317</v>
      </c>
      <c r="D18" s="274"/>
      <c r="E18" s="274"/>
      <c r="F18" s="275"/>
      <c r="G18" s="83">
        <v>300</v>
      </c>
      <c r="H18" s="98" t="s">
        <v>83</v>
      </c>
      <c r="I18" s="99">
        <v>1</v>
      </c>
      <c r="J18" s="99">
        <v>2</v>
      </c>
      <c r="K18" s="99">
        <v>8</v>
      </c>
      <c r="L18" s="99">
        <f t="shared" ref="L18:L23" si="1">G18*I18*J18*K18</f>
        <v>4800</v>
      </c>
      <c r="M18" s="259">
        <f>SUM(L18:L23)</f>
        <v>9000</v>
      </c>
    </row>
    <row r="19" spans="1:14" ht="24" customHeight="1">
      <c r="A19" s="205"/>
      <c r="B19" s="266"/>
      <c r="C19" s="221" t="s">
        <v>93</v>
      </c>
      <c r="D19" s="272"/>
      <c r="E19" s="272"/>
      <c r="F19" s="222"/>
      <c r="G19" s="194"/>
      <c r="H19" s="195"/>
      <c r="I19" s="196"/>
      <c r="J19" s="196"/>
      <c r="K19" s="196"/>
      <c r="L19" s="196">
        <f t="shared" si="1"/>
        <v>0</v>
      </c>
      <c r="M19" s="259"/>
    </row>
    <row r="20" spans="1:14" s="13" customFormat="1" ht="24" customHeight="1">
      <c r="A20" s="297">
        <v>2</v>
      </c>
      <c r="B20" s="294" t="s">
        <v>23</v>
      </c>
      <c r="C20" s="273" t="s">
        <v>325</v>
      </c>
      <c r="D20" s="274"/>
      <c r="E20" s="274"/>
      <c r="F20" s="275"/>
      <c r="G20" s="83">
        <v>600</v>
      </c>
      <c r="H20" s="98" t="s">
        <v>20</v>
      </c>
      <c r="I20" s="99">
        <v>1</v>
      </c>
      <c r="J20" s="99">
        <v>1</v>
      </c>
      <c r="K20" s="99">
        <v>2</v>
      </c>
      <c r="L20" s="99">
        <f t="shared" si="1"/>
        <v>1200</v>
      </c>
      <c r="M20" s="259"/>
    </row>
    <row r="21" spans="1:14" s="13" customFormat="1" ht="24" customHeight="1">
      <c r="A21" s="298"/>
      <c r="B21" s="295"/>
      <c r="C21" s="273" t="s">
        <v>328</v>
      </c>
      <c r="D21" s="274"/>
      <c r="E21" s="274"/>
      <c r="F21" s="275"/>
      <c r="G21" s="83">
        <v>1000</v>
      </c>
      <c r="H21" s="98" t="s">
        <v>20</v>
      </c>
      <c r="I21" s="99">
        <v>1</v>
      </c>
      <c r="J21" s="99">
        <v>1</v>
      </c>
      <c r="K21" s="99">
        <v>1</v>
      </c>
      <c r="L21" s="99">
        <f t="shared" si="1"/>
        <v>1000</v>
      </c>
      <c r="M21" s="259"/>
    </row>
    <row r="22" spans="1:14" s="13" customFormat="1" ht="24" customHeight="1">
      <c r="A22" s="299"/>
      <c r="B22" s="296"/>
      <c r="C22" s="273" t="s">
        <v>329</v>
      </c>
      <c r="D22" s="274"/>
      <c r="E22" s="274"/>
      <c r="F22" s="275"/>
      <c r="G22" s="83">
        <v>1000</v>
      </c>
      <c r="H22" s="98" t="s">
        <v>20</v>
      </c>
      <c r="I22" s="99">
        <v>1</v>
      </c>
      <c r="J22" s="99">
        <v>1</v>
      </c>
      <c r="K22" s="99">
        <v>1</v>
      </c>
      <c r="L22" s="99">
        <f t="shared" ref="L22" si="2">G22*I22*J22*K22</f>
        <v>1000</v>
      </c>
      <c r="M22" s="259"/>
    </row>
    <row r="23" spans="1:14" s="13" customFormat="1" ht="24" customHeight="1" thickBot="1">
      <c r="A23" s="145">
        <v>3</v>
      </c>
      <c r="B23" s="116" t="s">
        <v>173</v>
      </c>
      <c r="C23" s="300" t="s">
        <v>330</v>
      </c>
      <c r="D23" s="301"/>
      <c r="E23" s="301"/>
      <c r="F23" s="302"/>
      <c r="G23" s="83">
        <v>500</v>
      </c>
      <c r="H23" s="98" t="s">
        <v>55</v>
      </c>
      <c r="I23" s="99">
        <v>1</v>
      </c>
      <c r="J23" s="99">
        <v>1</v>
      </c>
      <c r="K23" s="99">
        <v>2</v>
      </c>
      <c r="L23" s="99">
        <f t="shared" si="1"/>
        <v>1000</v>
      </c>
      <c r="M23" s="259"/>
      <c r="N23" s="148"/>
    </row>
    <row r="24" spans="1:14" ht="24" customHeight="1">
      <c r="A24" s="285" t="s">
        <v>29</v>
      </c>
      <c r="B24" s="286"/>
      <c r="C24" s="286"/>
      <c r="D24" s="286"/>
      <c r="E24" s="286"/>
      <c r="F24" s="286"/>
      <c r="G24" s="286"/>
      <c r="H24" s="286"/>
      <c r="I24" s="286"/>
      <c r="J24" s="286"/>
      <c r="K24" s="286"/>
      <c r="L24" s="286"/>
      <c r="M24" s="287"/>
    </row>
    <row r="25" spans="1:14" ht="24" customHeight="1">
      <c r="A25" s="63">
        <v>1</v>
      </c>
      <c r="B25" s="76" t="s">
        <v>33</v>
      </c>
      <c r="C25" s="228" t="s">
        <v>90</v>
      </c>
      <c r="D25" s="229"/>
      <c r="E25" s="229"/>
      <c r="F25" s="258"/>
      <c r="G25" s="56">
        <v>200</v>
      </c>
      <c r="H25" s="15" t="s">
        <v>60</v>
      </c>
      <c r="I25" s="23">
        <v>1</v>
      </c>
      <c r="J25" s="23">
        <v>1</v>
      </c>
      <c r="K25" s="23">
        <v>24</v>
      </c>
      <c r="L25" s="23">
        <f t="shared" ref="L25:L34" si="3">G25*I25*J25*K25</f>
        <v>4800</v>
      </c>
      <c r="M25" s="259">
        <f>SUM(L25:L34)</f>
        <v>19640</v>
      </c>
    </row>
    <row r="26" spans="1:14" ht="24" customHeight="1">
      <c r="A26" s="63">
        <v>2</v>
      </c>
      <c r="B26" s="77" t="s">
        <v>68</v>
      </c>
      <c r="C26" s="228" t="s">
        <v>80</v>
      </c>
      <c r="D26" s="229"/>
      <c r="E26" s="229"/>
      <c r="F26" s="258"/>
      <c r="G26" s="56">
        <v>1000</v>
      </c>
      <c r="H26" s="15" t="s">
        <v>69</v>
      </c>
      <c r="I26" s="23">
        <v>1</v>
      </c>
      <c r="J26" s="23">
        <v>1</v>
      </c>
      <c r="K26" s="23">
        <v>1</v>
      </c>
      <c r="L26" s="23">
        <f t="shared" si="3"/>
        <v>1000</v>
      </c>
      <c r="M26" s="259"/>
    </row>
    <row r="27" spans="1:14" ht="24" customHeight="1">
      <c r="A27" s="96">
        <v>3</v>
      </c>
      <c r="B27" s="76" t="s">
        <v>65</v>
      </c>
      <c r="C27" s="228" t="s">
        <v>78</v>
      </c>
      <c r="D27" s="229"/>
      <c r="E27" s="229"/>
      <c r="F27" s="258"/>
      <c r="G27" s="56">
        <v>900</v>
      </c>
      <c r="H27" s="15" t="s">
        <v>66</v>
      </c>
      <c r="I27" s="23">
        <v>1</v>
      </c>
      <c r="J27" s="23">
        <v>1</v>
      </c>
      <c r="K27" s="23">
        <v>1</v>
      </c>
      <c r="L27" s="23">
        <f t="shared" si="3"/>
        <v>900</v>
      </c>
      <c r="M27" s="259"/>
    </row>
    <row r="28" spans="1:14" ht="24" customHeight="1">
      <c r="A28" s="96">
        <v>4</v>
      </c>
      <c r="B28" s="76" t="s">
        <v>34</v>
      </c>
      <c r="C28" s="228" t="s">
        <v>79</v>
      </c>
      <c r="D28" s="229"/>
      <c r="E28" s="229"/>
      <c r="F28" s="258"/>
      <c r="G28" s="56">
        <v>900</v>
      </c>
      <c r="H28" s="15" t="s">
        <v>66</v>
      </c>
      <c r="I28" s="23">
        <v>1</v>
      </c>
      <c r="J28" s="23">
        <v>1</v>
      </c>
      <c r="K28" s="23">
        <v>1</v>
      </c>
      <c r="L28" s="23">
        <f t="shared" si="3"/>
        <v>900</v>
      </c>
      <c r="M28" s="259"/>
    </row>
    <row r="29" spans="1:14" ht="24" customHeight="1">
      <c r="A29" s="96">
        <v>5</v>
      </c>
      <c r="B29" s="76" t="s">
        <v>35</v>
      </c>
      <c r="C29" s="228" t="s">
        <v>75</v>
      </c>
      <c r="D29" s="229"/>
      <c r="E29" s="229"/>
      <c r="F29" s="258"/>
      <c r="G29" s="56">
        <v>900</v>
      </c>
      <c r="H29" s="15" t="s">
        <v>24</v>
      </c>
      <c r="I29" s="23">
        <v>1</v>
      </c>
      <c r="J29" s="23">
        <v>1</v>
      </c>
      <c r="K29" s="23">
        <v>4</v>
      </c>
      <c r="L29" s="23">
        <f t="shared" si="3"/>
        <v>3600</v>
      </c>
      <c r="M29" s="259"/>
    </row>
    <row r="30" spans="1:14" ht="24" customHeight="1">
      <c r="A30" s="96">
        <v>6</v>
      </c>
      <c r="B30" s="76" t="s">
        <v>38</v>
      </c>
      <c r="C30" s="228" t="s">
        <v>102</v>
      </c>
      <c r="D30" s="229"/>
      <c r="E30" s="229"/>
      <c r="F30" s="258"/>
      <c r="G30" s="56">
        <v>100</v>
      </c>
      <c r="H30" s="15" t="s">
        <v>67</v>
      </c>
      <c r="I30" s="23">
        <v>1</v>
      </c>
      <c r="J30" s="23">
        <v>1</v>
      </c>
      <c r="K30" s="23">
        <v>4</v>
      </c>
      <c r="L30" s="23">
        <f t="shared" si="3"/>
        <v>400</v>
      </c>
      <c r="M30" s="259"/>
    </row>
    <row r="31" spans="1:14" s="13" customFormat="1" ht="29.25" customHeight="1">
      <c r="A31" s="145">
        <v>7</v>
      </c>
      <c r="B31" s="146" t="s">
        <v>36</v>
      </c>
      <c r="C31" s="288" t="s">
        <v>64</v>
      </c>
      <c r="D31" s="289"/>
      <c r="E31" s="289"/>
      <c r="F31" s="290"/>
      <c r="G31" s="84">
        <v>80</v>
      </c>
      <c r="H31" s="144" t="s">
        <v>67</v>
      </c>
      <c r="I31" s="143">
        <v>1</v>
      </c>
      <c r="J31" s="143">
        <v>1</v>
      </c>
      <c r="K31" s="143">
        <v>8</v>
      </c>
      <c r="L31" s="143">
        <f t="shared" si="3"/>
        <v>640</v>
      </c>
      <c r="M31" s="259"/>
      <c r="N31" s="148"/>
    </row>
    <row r="32" spans="1:14" ht="24" customHeight="1">
      <c r="A32" s="96">
        <v>8</v>
      </c>
      <c r="B32" s="88" t="s">
        <v>94</v>
      </c>
      <c r="C32" s="85" t="s">
        <v>95</v>
      </c>
      <c r="D32" s="86"/>
      <c r="E32" s="86"/>
      <c r="F32" s="87"/>
      <c r="G32" s="56">
        <v>80</v>
      </c>
      <c r="H32" s="15" t="s">
        <v>96</v>
      </c>
      <c r="I32" s="23">
        <v>1</v>
      </c>
      <c r="J32" s="23">
        <v>1</v>
      </c>
      <c r="K32" s="23">
        <v>20</v>
      </c>
      <c r="L32" s="23">
        <f t="shared" si="3"/>
        <v>1600</v>
      </c>
      <c r="M32" s="259"/>
    </row>
    <row r="33" spans="1:15" s="13" customFormat="1" ht="24" customHeight="1">
      <c r="A33" s="89">
        <v>9</v>
      </c>
      <c r="B33" s="90" t="s">
        <v>120</v>
      </c>
      <c r="C33" s="111" t="s">
        <v>166</v>
      </c>
      <c r="D33" s="112"/>
      <c r="E33" s="112"/>
      <c r="F33" s="113"/>
      <c r="G33" s="84">
        <v>20</v>
      </c>
      <c r="H33" s="114" t="s">
        <v>121</v>
      </c>
      <c r="I33" s="110">
        <v>1</v>
      </c>
      <c r="J33" s="110">
        <v>1</v>
      </c>
      <c r="K33" s="110">
        <v>40</v>
      </c>
      <c r="L33" s="110">
        <f t="shared" si="3"/>
        <v>800</v>
      </c>
      <c r="M33" s="259"/>
    </row>
    <row r="34" spans="1:15" ht="24" customHeight="1" thickBot="1">
      <c r="A34" s="63">
        <v>10</v>
      </c>
      <c r="B34" s="78" t="s">
        <v>97</v>
      </c>
      <c r="C34" s="228" t="s">
        <v>99</v>
      </c>
      <c r="D34" s="229"/>
      <c r="E34" s="229"/>
      <c r="F34" s="258"/>
      <c r="G34" s="56">
        <v>5000</v>
      </c>
      <c r="H34" s="15" t="s">
        <v>98</v>
      </c>
      <c r="I34" s="23">
        <v>1</v>
      </c>
      <c r="J34" s="23">
        <v>1</v>
      </c>
      <c r="K34" s="23">
        <v>1</v>
      </c>
      <c r="L34" s="23">
        <f t="shared" si="3"/>
        <v>5000</v>
      </c>
      <c r="M34" s="259"/>
    </row>
    <row r="35" spans="1:15" ht="24" customHeight="1">
      <c r="A35" s="255" t="s">
        <v>12</v>
      </c>
      <c r="B35" s="256"/>
      <c r="C35" s="256"/>
      <c r="D35" s="256"/>
      <c r="E35" s="256"/>
      <c r="F35" s="256"/>
      <c r="G35" s="256"/>
      <c r="H35" s="256"/>
      <c r="I35" s="256"/>
      <c r="J35" s="256"/>
      <c r="K35" s="256"/>
      <c r="L35" s="256"/>
      <c r="M35" s="257"/>
    </row>
    <row r="36" spans="1:15" ht="24" customHeight="1">
      <c r="A36" s="63">
        <v>1</v>
      </c>
      <c r="B36" s="152" t="s">
        <v>275</v>
      </c>
      <c r="C36" s="228" t="s">
        <v>276</v>
      </c>
      <c r="D36" s="229"/>
      <c r="E36" s="229"/>
      <c r="F36" s="258"/>
      <c r="G36" s="84"/>
      <c r="H36" s="15"/>
      <c r="I36" s="23"/>
      <c r="J36" s="23"/>
      <c r="K36" s="23"/>
      <c r="L36" s="23"/>
      <c r="M36" s="259">
        <f>SUM(L36:L37)</f>
        <v>0</v>
      </c>
    </row>
    <row r="37" spans="1:15" ht="24" customHeight="1" thickBot="1">
      <c r="A37" s="74">
        <v>2</v>
      </c>
      <c r="B37" s="115" t="s">
        <v>25</v>
      </c>
      <c r="C37" s="237" t="s">
        <v>301</v>
      </c>
      <c r="D37" s="238"/>
      <c r="E37" s="238"/>
      <c r="F37" s="261"/>
      <c r="G37" s="38"/>
      <c r="H37" s="39"/>
      <c r="I37" s="54"/>
      <c r="J37" s="54"/>
      <c r="K37" s="54"/>
      <c r="L37" s="54"/>
      <c r="M37" s="260"/>
    </row>
    <row r="38" spans="1:15" ht="24" customHeight="1" thickBot="1">
      <c r="A38" s="252" t="s">
        <v>13</v>
      </c>
      <c r="B38" s="253"/>
      <c r="C38" s="253"/>
      <c r="D38" s="253"/>
      <c r="E38" s="253"/>
      <c r="F38" s="253"/>
      <c r="G38" s="253"/>
      <c r="H38" s="253"/>
      <c r="I38" s="253"/>
      <c r="J38" s="253"/>
      <c r="K38" s="253"/>
      <c r="L38" s="254"/>
      <c r="M38" s="64">
        <f>M9+M18+M25+M36</f>
        <v>35940</v>
      </c>
      <c r="N38" s="79"/>
      <c r="O38" s="79"/>
    </row>
    <row r="39" spans="1:15" ht="24" customHeight="1" thickTop="1">
      <c r="A39" s="24" t="s">
        <v>15</v>
      </c>
      <c r="B39" s="25" t="s">
        <v>16</v>
      </c>
      <c r="C39" s="40"/>
      <c r="D39" s="40"/>
      <c r="E39" s="40"/>
      <c r="F39" s="40"/>
      <c r="G39" s="41"/>
      <c r="H39" s="26"/>
      <c r="I39" s="26"/>
      <c r="J39" s="26"/>
      <c r="K39" s="26"/>
      <c r="L39" s="55"/>
      <c r="M39" s="66"/>
    </row>
    <row r="40" spans="1:15" ht="24" customHeight="1">
      <c r="A40" s="42"/>
      <c r="B40" s="25" t="s">
        <v>26</v>
      </c>
      <c r="C40" s="40"/>
      <c r="D40" s="40"/>
      <c r="E40" s="40"/>
      <c r="F40" s="40"/>
      <c r="G40" s="41"/>
      <c r="H40" s="26"/>
      <c r="I40" s="26"/>
      <c r="J40" s="26"/>
      <c r="K40" s="26"/>
      <c r="L40" s="55"/>
      <c r="M40" s="67"/>
    </row>
    <row r="41" spans="1:15" ht="24" customHeight="1">
      <c r="A41" s="42"/>
      <c r="B41" s="25" t="s">
        <v>27</v>
      </c>
      <c r="C41" s="40"/>
      <c r="D41" s="40"/>
      <c r="E41" s="40"/>
      <c r="F41" s="40"/>
      <c r="G41" s="41"/>
      <c r="H41" s="26"/>
      <c r="I41" s="26"/>
      <c r="J41" s="26"/>
      <c r="K41" s="26"/>
      <c r="L41" s="41"/>
      <c r="M41" s="68"/>
    </row>
    <row r="42" spans="1:15" ht="24" customHeight="1" thickBot="1">
      <c r="A42" s="43"/>
      <c r="B42" s="44" t="s">
        <v>49</v>
      </c>
      <c r="C42" s="45"/>
      <c r="D42" s="45"/>
      <c r="E42" s="45"/>
      <c r="F42" s="45"/>
      <c r="G42" s="46"/>
      <c r="H42" s="47"/>
      <c r="I42" s="47"/>
      <c r="J42" s="47"/>
      <c r="K42" s="47"/>
      <c r="L42" s="46"/>
      <c r="M42" s="69"/>
    </row>
    <row r="43" spans="1:15" ht="24" customHeight="1">
      <c r="A43" s="27"/>
      <c r="B43" s="28"/>
      <c r="C43" s="28"/>
      <c r="D43" s="28"/>
      <c r="E43" s="28"/>
      <c r="F43" s="48"/>
      <c r="G43" s="41"/>
      <c r="H43" s="26"/>
      <c r="I43" s="26"/>
      <c r="J43" s="26"/>
      <c r="K43" s="26"/>
      <c r="L43" s="41"/>
      <c r="M43" s="68"/>
    </row>
    <row r="44" spans="1:15" ht="24" customHeight="1">
      <c r="A44" s="30" t="s">
        <v>17</v>
      </c>
      <c r="B44" s="28"/>
      <c r="C44" s="28"/>
      <c r="D44" s="28"/>
      <c r="E44" s="28"/>
      <c r="F44" s="49" t="s">
        <v>18</v>
      </c>
      <c r="G44" s="26"/>
      <c r="H44" s="26"/>
      <c r="I44" s="26"/>
      <c r="J44" s="26"/>
      <c r="K44" s="26"/>
      <c r="L44" s="28"/>
      <c r="M44" s="70"/>
    </row>
    <row r="45" spans="1:15" ht="24" customHeight="1">
      <c r="A45" s="24"/>
      <c r="B45" s="25"/>
      <c r="C45" s="25"/>
      <c r="D45" s="25"/>
      <c r="E45" s="25"/>
      <c r="F45" s="50"/>
      <c r="G45" s="26"/>
      <c r="H45" s="26"/>
      <c r="I45" s="26"/>
      <c r="J45" s="26"/>
      <c r="K45" s="26"/>
      <c r="L45" s="26"/>
      <c r="M45" s="71"/>
    </row>
    <row r="46" spans="1:15" ht="17.25" customHeight="1">
      <c r="A46" s="24"/>
      <c r="B46" s="25"/>
      <c r="C46" s="25"/>
      <c r="D46" s="25"/>
      <c r="E46" s="25"/>
      <c r="F46" s="50"/>
      <c r="G46" s="29"/>
      <c r="H46" s="29"/>
      <c r="I46" s="29"/>
      <c r="J46" s="29"/>
      <c r="K46" s="29"/>
      <c r="L46" s="29"/>
      <c r="M46" s="72"/>
    </row>
    <row r="47" spans="1:15" ht="17.25" customHeight="1">
      <c r="A47" s="24"/>
      <c r="B47" s="25"/>
      <c r="C47" s="25"/>
      <c r="D47" s="25"/>
      <c r="E47" s="25"/>
      <c r="F47" s="50"/>
      <c r="G47" s="41"/>
      <c r="H47" s="26"/>
      <c r="I47" s="26"/>
      <c r="J47" s="26"/>
      <c r="K47" s="26"/>
      <c r="L47" s="26"/>
      <c r="M47" s="71"/>
    </row>
    <row r="48" spans="1:15" ht="17.25" customHeight="1">
      <c r="A48" s="24"/>
      <c r="B48" s="25"/>
      <c r="C48" s="25"/>
      <c r="D48" s="25"/>
      <c r="E48" s="25"/>
      <c r="F48" s="50"/>
      <c r="G48" s="41"/>
      <c r="H48" s="26"/>
      <c r="I48" s="26"/>
      <c r="J48" s="26"/>
      <c r="K48" s="26"/>
      <c r="L48" s="26"/>
      <c r="M48" s="71"/>
    </row>
    <row r="49" spans="1:13" ht="17.25" customHeight="1">
      <c r="A49" s="24"/>
      <c r="B49" s="25"/>
      <c r="C49" s="25"/>
      <c r="D49" s="25"/>
      <c r="E49" s="25"/>
      <c r="F49" s="50"/>
      <c r="G49" s="41"/>
      <c r="H49" s="26"/>
      <c r="I49" s="26"/>
      <c r="J49" s="26"/>
      <c r="K49" s="26"/>
      <c r="L49" s="26"/>
      <c r="M49" s="71"/>
    </row>
    <row r="50" spans="1:13" ht="17.25" customHeight="1">
      <c r="A50" s="24"/>
      <c r="B50" s="25"/>
      <c r="C50" s="25"/>
      <c r="D50" s="25"/>
      <c r="E50" s="25"/>
      <c r="F50" s="50"/>
      <c r="G50" s="41"/>
      <c r="H50" s="26"/>
      <c r="I50" s="26"/>
      <c r="J50" s="26"/>
      <c r="K50" s="26"/>
      <c r="L50" s="26"/>
      <c r="M50" s="71"/>
    </row>
    <row r="51" spans="1:13" ht="17.25" customHeight="1" thickBot="1">
      <c r="A51" s="31"/>
      <c r="B51" s="32"/>
      <c r="C51" s="32"/>
      <c r="D51" s="32"/>
      <c r="E51" s="32"/>
      <c r="F51" s="51"/>
      <c r="G51" s="33"/>
      <c r="H51" s="34"/>
      <c r="I51" s="34"/>
      <c r="J51" s="34"/>
      <c r="K51" s="34"/>
      <c r="L51" s="34"/>
      <c r="M51" s="73"/>
    </row>
    <row r="52" spans="1:13" ht="17.25" customHeight="1" thickTop="1">
      <c r="B52" s="7"/>
      <c r="C52" s="7"/>
      <c r="D52" s="7"/>
      <c r="E52" s="7"/>
      <c r="F52" s="7"/>
      <c r="G52" s="35"/>
      <c r="H52" s="36"/>
      <c r="I52" s="36"/>
      <c r="J52" s="36"/>
      <c r="K52" s="36"/>
      <c r="L52" s="36"/>
      <c r="M52" s="36"/>
    </row>
    <row r="53" spans="1:13" ht="17.25" customHeight="1">
      <c r="B53" s="7"/>
      <c r="C53" s="7"/>
      <c r="D53" s="7"/>
      <c r="E53" s="7"/>
      <c r="F53" s="7"/>
      <c r="G53" s="35"/>
      <c r="H53" s="36"/>
      <c r="I53" s="36"/>
      <c r="J53" s="36"/>
      <c r="K53" s="36"/>
      <c r="L53" s="36"/>
      <c r="M53" s="36"/>
    </row>
    <row r="54" spans="1:13" ht="17.25" customHeight="1">
      <c r="B54" s="7"/>
      <c r="C54" s="7"/>
      <c r="D54" s="7"/>
      <c r="E54" s="7"/>
      <c r="F54" s="7"/>
      <c r="G54" s="35"/>
      <c r="H54" s="36"/>
      <c r="I54" s="36"/>
      <c r="J54" s="36"/>
      <c r="K54" s="36"/>
      <c r="L54" s="36"/>
      <c r="M54" s="36"/>
    </row>
    <row r="55" spans="1:13" ht="17.25" customHeight="1">
      <c r="B55" s="7"/>
      <c r="C55" s="7"/>
      <c r="D55" s="7"/>
      <c r="E55" s="7"/>
      <c r="F55" s="7"/>
      <c r="G55" s="35"/>
      <c r="H55" s="36"/>
      <c r="I55" s="36"/>
      <c r="J55" s="36"/>
      <c r="K55" s="36"/>
      <c r="L55" s="36"/>
      <c r="M55" s="36"/>
    </row>
    <row r="56" spans="1:13" ht="17.25" customHeight="1">
      <c r="B56" s="7"/>
      <c r="C56" s="7"/>
      <c r="D56" s="7"/>
      <c r="E56" s="7"/>
      <c r="F56" s="7"/>
      <c r="G56" s="35"/>
      <c r="H56" s="36"/>
      <c r="I56" s="36"/>
      <c r="J56" s="36"/>
      <c r="K56" s="36"/>
      <c r="L56" s="36"/>
      <c r="M56" s="36"/>
    </row>
    <row r="57" spans="1:13" ht="17.25" customHeight="1">
      <c r="B57" s="7"/>
      <c r="C57" s="7"/>
      <c r="D57" s="7"/>
      <c r="E57" s="7"/>
      <c r="F57" s="7"/>
      <c r="G57" s="35"/>
      <c r="H57" s="36"/>
      <c r="I57" s="36"/>
      <c r="J57" s="36"/>
      <c r="K57" s="36"/>
      <c r="L57" s="36"/>
      <c r="M57" s="36"/>
    </row>
    <row r="58" spans="1:13" ht="17.25" customHeight="1">
      <c r="B58" s="7"/>
      <c r="C58" s="7"/>
      <c r="D58" s="7"/>
      <c r="E58" s="7"/>
      <c r="F58" s="7"/>
      <c r="G58" s="35"/>
      <c r="H58" s="36"/>
      <c r="I58" s="36"/>
      <c r="J58" s="36"/>
      <c r="K58" s="36"/>
      <c r="L58" s="36"/>
      <c r="M58" s="36"/>
    </row>
    <row r="59" spans="1:13" ht="17.25" customHeight="1">
      <c r="B59" s="7"/>
      <c r="C59" s="7"/>
      <c r="D59" s="7"/>
      <c r="E59" s="7"/>
      <c r="F59" s="7"/>
      <c r="G59" s="35"/>
      <c r="H59" s="36"/>
      <c r="I59" s="36"/>
      <c r="J59" s="36"/>
      <c r="K59" s="36"/>
      <c r="L59" s="36"/>
      <c r="M59" s="36"/>
    </row>
    <row r="60" spans="1:13" ht="17.25" customHeight="1">
      <c r="B60" s="7"/>
      <c r="C60" s="7"/>
      <c r="D60" s="7"/>
      <c r="E60" s="7"/>
      <c r="F60" s="7"/>
      <c r="G60" s="35"/>
      <c r="H60" s="36"/>
      <c r="I60" s="36"/>
      <c r="J60" s="36"/>
      <c r="K60" s="36"/>
      <c r="L60" s="36"/>
      <c r="M60" s="36"/>
    </row>
    <row r="61" spans="1:13" ht="17.25" customHeight="1">
      <c r="B61" s="7"/>
      <c r="C61" s="7"/>
      <c r="D61" s="7"/>
      <c r="E61" s="7"/>
      <c r="F61" s="7"/>
      <c r="G61" s="35"/>
      <c r="H61" s="36"/>
      <c r="I61" s="36"/>
      <c r="J61" s="36"/>
      <c r="K61" s="36"/>
      <c r="L61" s="36"/>
      <c r="M61" s="36"/>
    </row>
    <row r="62" spans="1:13" ht="17.25" customHeight="1">
      <c r="B62" s="7"/>
      <c r="C62" s="7"/>
      <c r="D62" s="7"/>
      <c r="E62" s="7"/>
      <c r="F62" s="7"/>
      <c r="G62" s="35"/>
      <c r="H62" s="36"/>
      <c r="I62" s="36"/>
      <c r="J62" s="36"/>
      <c r="K62" s="36"/>
      <c r="L62" s="36"/>
      <c r="M62" s="36"/>
    </row>
    <row r="63" spans="1:13" ht="17.25" customHeight="1">
      <c r="A63" s="3"/>
      <c r="B63" s="7"/>
      <c r="C63" s="7"/>
      <c r="D63" s="7"/>
      <c r="E63" s="7"/>
      <c r="F63" s="7"/>
      <c r="G63" s="35"/>
      <c r="H63" s="36"/>
      <c r="I63" s="36"/>
      <c r="J63" s="36"/>
      <c r="K63" s="36"/>
      <c r="L63" s="36"/>
      <c r="M63" s="36"/>
    </row>
    <row r="64" spans="1:13" ht="17.25" customHeight="1">
      <c r="A64" s="3"/>
      <c r="B64" s="7"/>
      <c r="C64" s="7"/>
      <c r="D64" s="7"/>
      <c r="E64" s="7"/>
      <c r="F64" s="7"/>
      <c r="G64" s="35"/>
      <c r="H64" s="36"/>
      <c r="I64" s="36"/>
      <c r="J64" s="36"/>
      <c r="K64" s="36"/>
      <c r="L64" s="36"/>
      <c r="M64" s="36"/>
    </row>
    <row r="65" spans="1:13" ht="17.25" customHeight="1">
      <c r="A65" s="3"/>
      <c r="B65" s="7"/>
      <c r="C65" s="7"/>
      <c r="D65" s="7"/>
      <c r="E65" s="7"/>
      <c r="F65" s="7"/>
      <c r="G65" s="35"/>
      <c r="H65" s="36"/>
      <c r="I65" s="36"/>
      <c r="J65" s="36"/>
      <c r="K65" s="36"/>
      <c r="L65" s="36"/>
      <c r="M65" s="36"/>
    </row>
    <row r="66" spans="1:13" ht="17.25" customHeight="1">
      <c r="A66" s="3"/>
      <c r="B66" s="7"/>
      <c r="C66" s="7"/>
      <c r="D66" s="7"/>
      <c r="E66" s="7"/>
      <c r="F66" s="7"/>
      <c r="G66" s="35"/>
      <c r="H66" s="36"/>
      <c r="I66" s="36"/>
      <c r="J66" s="36"/>
      <c r="K66" s="36"/>
      <c r="L66" s="36"/>
      <c r="M66" s="36"/>
    </row>
    <row r="67" spans="1:13" ht="17.25" customHeight="1">
      <c r="A67" s="3"/>
      <c r="B67" s="7"/>
      <c r="C67" s="7"/>
      <c r="D67" s="7"/>
      <c r="E67" s="7"/>
      <c r="F67" s="7"/>
      <c r="G67" s="35"/>
      <c r="H67" s="36"/>
      <c r="I67" s="36"/>
      <c r="J67" s="36"/>
      <c r="K67" s="36"/>
      <c r="L67" s="36"/>
      <c r="M67" s="36"/>
    </row>
    <row r="68" spans="1:13" ht="17.25" customHeight="1">
      <c r="A68" s="3"/>
      <c r="B68" s="7"/>
      <c r="C68" s="7"/>
      <c r="D68" s="7"/>
      <c r="E68" s="7"/>
      <c r="F68" s="7"/>
      <c r="G68" s="35"/>
      <c r="H68" s="36"/>
      <c r="I68" s="36"/>
      <c r="J68" s="36"/>
      <c r="K68" s="36"/>
      <c r="L68" s="36"/>
      <c r="M68" s="36"/>
    </row>
    <row r="69" spans="1:13" ht="17.25" customHeight="1">
      <c r="A69" s="3"/>
      <c r="B69" s="7"/>
      <c r="C69" s="7"/>
      <c r="D69" s="7"/>
      <c r="E69" s="7"/>
      <c r="F69" s="7"/>
      <c r="G69" s="35"/>
      <c r="H69" s="36"/>
      <c r="I69" s="36"/>
      <c r="J69" s="36"/>
      <c r="K69" s="36"/>
      <c r="L69" s="36"/>
      <c r="M69" s="36"/>
    </row>
    <row r="70" spans="1:13" ht="17.25" customHeight="1">
      <c r="A70" s="3"/>
      <c r="B70" s="7"/>
      <c r="C70" s="7"/>
      <c r="D70" s="7"/>
      <c r="E70" s="7"/>
      <c r="F70" s="7"/>
      <c r="G70" s="35"/>
      <c r="H70" s="36"/>
      <c r="I70" s="36"/>
      <c r="J70" s="36"/>
      <c r="K70" s="36"/>
      <c r="L70" s="36"/>
      <c r="M70" s="36"/>
    </row>
    <row r="71" spans="1:13" ht="17.25" customHeight="1">
      <c r="A71" s="3"/>
      <c r="B71" s="7"/>
      <c r="C71" s="7"/>
      <c r="D71" s="7"/>
      <c r="E71" s="7"/>
      <c r="F71" s="7"/>
      <c r="G71" s="35"/>
      <c r="H71" s="36"/>
      <c r="I71" s="36"/>
      <c r="J71" s="36"/>
      <c r="K71" s="36"/>
      <c r="L71" s="36"/>
      <c r="M71" s="36"/>
    </row>
    <row r="72" spans="1:13" ht="17.25" customHeight="1">
      <c r="A72" s="3"/>
      <c r="B72" s="7"/>
      <c r="C72" s="7"/>
      <c r="D72" s="7"/>
      <c r="E72" s="7"/>
      <c r="F72" s="7"/>
      <c r="G72" s="35"/>
      <c r="H72" s="36"/>
      <c r="I72" s="36"/>
      <c r="J72" s="36"/>
      <c r="K72" s="36"/>
      <c r="L72" s="36"/>
      <c r="M72" s="36"/>
    </row>
    <row r="73" spans="1:13" ht="17.25" customHeight="1">
      <c r="A73" s="3"/>
      <c r="B73" s="7"/>
      <c r="C73" s="7"/>
      <c r="D73" s="7"/>
      <c r="E73" s="7"/>
      <c r="F73" s="7"/>
      <c r="G73" s="35"/>
      <c r="H73" s="36"/>
      <c r="I73" s="36"/>
      <c r="J73" s="36"/>
      <c r="K73" s="36"/>
      <c r="L73" s="36"/>
      <c r="M73" s="36"/>
    </row>
    <row r="74" spans="1:13" ht="17.25" customHeight="1">
      <c r="A74" s="3"/>
      <c r="B74" s="7"/>
      <c r="C74" s="7"/>
      <c r="D74" s="7"/>
      <c r="E74" s="7"/>
      <c r="F74" s="7"/>
      <c r="G74" s="35"/>
      <c r="H74" s="36"/>
      <c r="I74" s="36"/>
      <c r="J74" s="36"/>
      <c r="K74" s="36"/>
      <c r="L74" s="36"/>
      <c r="M74" s="36"/>
    </row>
    <row r="75" spans="1:13" ht="17.25" customHeight="1">
      <c r="A75" s="3"/>
      <c r="B75" s="7"/>
      <c r="C75" s="7"/>
      <c r="D75" s="7"/>
      <c r="E75" s="7"/>
      <c r="F75" s="7"/>
      <c r="G75" s="35"/>
      <c r="H75" s="36"/>
      <c r="I75" s="36"/>
      <c r="J75" s="36"/>
      <c r="K75" s="36"/>
      <c r="L75" s="36"/>
      <c r="M75" s="36"/>
    </row>
    <row r="76" spans="1:13" ht="17.25" customHeight="1">
      <c r="A76" s="3"/>
      <c r="B76" s="7"/>
      <c r="C76" s="7"/>
      <c r="D76" s="7"/>
      <c r="E76" s="7"/>
      <c r="F76" s="7"/>
      <c r="G76" s="35"/>
      <c r="H76" s="36"/>
      <c r="I76" s="36"/>
      <c r="J76" s="36"/>
      <c r="K76" s="36"/>
      <c r="L76" s="36"/>
      <c r="M76" s="36"/>
    </row>
    <row r="77" spans="1:13" ht="17.25" customHeight="1">
      <c r="A77" s="3"/>
      <c r="B77" s="7"/>
      <c r="C77" s="7"/>
      <c r="D77" s="7"/>
      <c r="E77" s="7"/>
      <c r="F77" s="7"/>
      <c r="G77" s="35"/>
      <c r="H77" s="36"/>
      <c r="I77" s="36"/>
      <c r="J77" s="36"/>
      <c r="K77" s="36"/>
      <c r="L77" s="36"/>
      <c r="M77" s="36"/>
    </row>
    <row r="78" spans="1:13" ht="17.25" customHeight="1">
      <c r="A78" s="3"/>
      <c r="B78" s="7"/>
      <c r="C78" s="7"/>
      <c r="D78" s="7"/>
      <c r="E78" s="7"/>
      <c r="F78" s="7"/>
      <c r="G78" s="35"/>
      <c r="H78" s="36"/>
      <c r="I78" s="36"/>
      <c r="J78" s="36"/>
      <c r="K78" s="36"/>
      <c r="L78" s="36"/>
      <c r="M78" s="36"/>
    </row>
    <row r="79" spans="1:13" ht="17.25" customHeight="1">
      <c r="A79" s="3"/>
      <c r="B79" s="7"/>
      <c r="C79" s="7"/>
      <c r="D79" s="7"/>
      <c r="E79" s="7"/>
      <c r="F79" s="7"/>
      <c r="G79" s="35"/>
      <c r="H79" s="36"/>
      <c r="I79" s="36"/>
      <c r="J79" s="36"/>
      <c r="K79" s="36"/>
      <c r="L79" s="36"/>
      <c r="M79" s="36"/>
    </row>
    <row r="80" spans="1:13" ht="17.25" customHeight="1">
      <c r="A80" s="3"/>
      <c r="B80" s="7"/>
      <c r="C80" s="7"/>
      <c r="D80" s="7"/>
      <c r="E80" s="7"/>
      <c r="F80" s="7"/>
      <c r="G80" s="35"/>
      <c r="H80" s="36"/>
      <c r="I80" s="36"/>
      <c r="J80" s="36"/>
      <c r="K80" s="36"/>
      <c r="L80" s="36"/>
      <c r="M80" s="36"/>
    </row>
    <row r="81" spans="1:13" ht="17.25" customHeight="1">
      <c r="A81" s="3"/>
      <c r="B81" s="7"/>
      <c r="C81" s="7"/>
      <c r="D81" s="7"/>
      <c r="E81" s="7"/>
      <c r="F81" s="7"/>
      <c r="G81" s="35"/>
      <c r="H81" s="36"/>
      <c r="I81" s="36"/>
      <c r="J81" s="36"/>
      <c r="K81" s="36"/>
      <c r="L81" s="36"/>
      <c r="M81" s="36"/>
    </row>
    <row r="82" spans="1:13" ht="17.25" customHeight="1">
      <c r="A82" s="3"/>
      <c r="B82" s="7"/>
      <c r="C82" s="7"/>
      <c r="D82" s="7"/>
      <c r="E82" s="7"/>
      <c r="F82" s="7"/>
      <c r="G82" s="35"/>
      <c r="H82" s="36"/>
      <c r="I82" s="36"/>
      <c r="J82" s="36"/>
      <c r="K82" s="36"/>
      <c r="L82" s="36"/>
      <c r="M82" s="36"/>
    </row>
    <row r="83" spans="1:13" ht="17.25" customHeight="1">
      <c r="A83" s="3"/>
      <c r="B83" s="7"/>
      <c r="C83" s="7"/>
      <c r="D83" s="7"/>
      <c r="E83" s="7"/>
      <c r="F83" s="7"/>
      <c r="G83" s="35"/>
      <c r="H83" s="36"/>
      <c r="I83" s="36"/>
      <c r="J83" s="36"/>
      <c r="K83" s="36"/>
      <c r="L83" s="36"/>
      <c r="M83" s="36"/>
    </row>
    <row r="84" spans="1:13" ht="17.25" customHeight="1">
      <c r="A84" s="3"/>
      <c r="B84" s="7"/>
      <c r="C84" s="7"/>
      <c r="D84" s="7"/>
      <c r="E84" s="7"/>
      <c r="F84" s="7"/>
      <c r="G84" s="35"/>
      <c r="H84" s="36"/>
      <c r="I84" s="36"/>
      <c r="J84" s="36"/>
      <c r="K84" s="36"/>
      <c r="L84" s="36"/>
      <c r="M84" s="36"/>
    </row>
    <row r="85" spans="1:13" ht="17.25" customHeight="1">
      <c r="A85" s="3"/>
      <c r="B85" s="7"/>
      <c r="C85" s="7"/>
      <c r="D85" s="7"/>
      <c r="E85" s="7"/>
      <c r="F85" s="7"/>
      <c r="G85" s="35"/>
      <c r="H85" s="36"/>
      <c r="I85" s="36"/>
      <c r="J85" s="36"/>
      <c r="K85" s="36"/>
      <c r="L85" s="36"/>
      <c r="M85" s="36"/>
    </row>
    <row r="86" spans="1:13" ht="17.25" customHeight="1">
      <c r="A86" s="3"/>
      <c r="B86" s="7"/>
      <c r="C86" s="7"/>
      <c r="D86" s="7"/>
      <c r="E86" s="7"/>
      <c r="F86" s="7"/>
      <c r="G86" s="35"/>
      <c r="H86" s="36"/>
      <c r="I86" s="36"/>
      <c r="J86" s="36"/>
      <c r="K86" s="36"/>
      <c r="L86" s="36"/>
      <c r="M86" s="36"/>
    </row>
    <row r="87" spans="1:13" ht="17.25" customHeight="1">
      <c r="A87" s="3"/>
      <c r="B87" s="7"/>
      <c r="C87" s="7"/>
      <c r="D87" s="7"/>
      <c r="E87" s="7"/>
      <c r="F87" s="7"/>
      <c r="G87" s="35"/>
      <c r="H87" s="36"/>
      <c r="I87" s="36"/>
      <c r="J87" s="36"/>
      <c r="K87" s="36"/>
      <c r="L87" s="36"/>
      <c r="M87" s="36"/>
    </row>
  </sheetData>
  <mergeCells count="44">
    <mergeCell ref="A1:M1"/>
    <mergeCell ref="A6:H6"/>
    <mergeCell ref="C7:F7"/>
    <mergeCell ref="A8:M8"/>
    <mergeCell ref="C9:F9"/>
    <mergeCell ref="A35:M35"/>
    <mergeCell ref="A38:L38"/>
    <mergeCell ref="C36:F36"/>
    <mergeCell ref="C37:F37"/>
    <mergeCell ref="C26:F26"/>
    <mergeCell ref="M36:M37"/>
    <mergeCell ref="M25:M34"/>
    <mergeCell ref="C34:F34"/>
    <mergeCell ref="C31:F31"/>
    <mergeCell ref="C25:F25"/>
    <mergeCell ref="C27:F27"/>
    <mergeCell ref="C28:F28"/>
    <mergeCell ref="C29:F29"/>
    <mergeCell ref="C30:F30"/>
    <mergeCell ref="A17:M17"/>
    <mergeCell ref="M18:M23"/>
    <mergeCell ref="C18:F18"/>
    <mergeCell ref="C20:F20"/>
    <mergeCell ref="A18:A19"/>
    <mergeCell ref="C23:F23"/>
    <mergeCell ref="B18:B19"/>
    <mergeCell ref="C19:F19"/>
    <mergeCell ref="C21:F21"/>
    <mergeCell ref="B12:B13"/>
    <mergeCell ref="C12:F12"/>
    <mergeCell ref="C13:F13"/>
    <mergeCell ref="C10:F10"/>
    <mergeCell ref="A24:M24"/>
    <mergeCell ref="B20:B22"/>
    <mergeCell ref="C22:F22"/>
    <mergeCell ref="A20:A22"/>
    <mergeCell ref="C16:F16"/>
    <mergeCell ref="M9:M16"/>
    <mergeCell ref="A14:A15"/>
    <mergeCell ref="B14:B15"/>
    <mergeCell ref="C14:F14"/>
    <mergeCell ref="C15:F15"/>
    <mergeCell ref="C11:F11"/>
    <mergeCell ref="A12:A13"/>
  </mergeCells>
  <phoneticPr fontId="11" type="noConversion"/>
  <pageMargins left="0.7" right="0.7" top="0.75" bottom="0.75" header="0.3" footer="0.3"/>
  <pageSetup paperSize="9" scale="45" orientation="portrait" r:id="rId1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69"/>
  <sheetViews>
    <sheetView topLeftCell="A7" zoomScale="90" zoomScaleNormal="90" workbookViewId="0">
      <selection activeCell="O17" sqref="O17"/>
    </sheetView>
  </sheetViews>
  <sheetFormatPr defaultColWidth="9" defaultRowHeight="16.5"/>
  <cols>
    <col min="1" max="1" width="8.375" style="1" customWidth="1"/>
    <col min="2" max="2" width="16.125" style="2" customWidth="1"/>
    <col min="3" max="5" width="20" style="2" customWidth="1"/>
    <col min="6" max="6" width="35.125" style="2" customWidth="1"/>
    <col min="7" max="7" width="7.375" style="3" customWidth="1"/>
    <col min="8" max="8" width="8.625" style="3" customWidth="1"/>
    <col min="9" max="12" width="7.375" style="3" customWidth="1"/>
    <col min="13" max="13" width="10.625" style="3" customWidth="1"/>
    <col min="14" max="14" width="21.125" style="3" customWidth="1"/>
    <col min="15" max="15" width="79.375" style="3" customWidth="1"/>
    <col min="16" max="16384" width="9" style="3"/>
  </cols>
  <sheetData>
    <row r="1" spans="1:14" ht="40.700000000000003" customHeight="1">
      <c r="A1" s="224" t="s">
        <v>22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4" ht="24" customHeight="1">
      <c r="A2" s="4" t="s">
        <v>0</v>
      </c>
      <c r="B2" s="4" t="s">
        <v>39</v>
      </c>
      <c r="C2" s="4"/>
      <c r="D2" s="4"/>
      <c r="E2" s="4"/>
      <c r="F2" s="4" t="s">
        <v>40</v>
      </c>
      <c r="G2" s="5"/>
      <c r="H2" s="6"/>
      <c r="I2" s="6"/>
      <c r="J2" s="17"/>
      <c r="K2" s="17"/>
      <c r="L2" s="18"/>
      <c r="M2" s="18"/>
    </row>
    <row r="3" spans="1:14" ht="24" customHeight="1">
      <c r="A3" s="7" t="s">
        <v>42</v>
      </c>
      <c r="B3" s="7" t="s">
        <v>28</v>
      </c>
      <c r="C3" s="7"/>
      <c r="D3" s="7"/>
      <c r="E3" s="7"/>
      <c r="F3" s="7" t="s">
        <v>271</v>
      </c>
      <c r="G3" s="2"/>
      <c r="H3" s="8"/>
      <c r="I3" s="8"/>
      <c r="J3" s="8"/>
      <c r="K3" s="8"/>
      <c r="L3" s="19"/>
      <c r="M3" s="19"/>
    </row>
    <row r="4" spans="1:14" ht="24" customHeight="1">
      <c r="A4" s="9" t="s">
        <v>1</v>
      </c>
      <c r="B4" s="9" t="s">
        <v>119</v>
      </c>
      <c r="C4" s="5"/>
      <c r="D4" s="5"/>
      <c r="E4" s="5"/>
      <c r="F4" s="4"/>
      <c r="G4" s="17"/>
      <c r="H4" s="6"/>
      <c r="I4" s="6"/>
      <c r="J4" s="17"/>
      <c r="K4" s="17"/>
      <c r="L4" s="20"/>
      <c r="M4" s="17"/>
    </row>
    <row r="5" spans="1:14" ht="24" customHeight="1">
      <c r="A5" s="10"/>
      <c r="B5" s="10"/>
      <c r="C5" s="11"/>
      <c r="D5" s="11"/>
      <c r="E5" s="11"/>
      <c r="F5" s="12"/>
      <c r="G5" s="13"/>
      <c r="H5" s="14"/>
      <c r="I5" s="14"/>
      <c r="J5" s="13"/>
      <c r="K5" s="13"/>
      <c r="L5" s="21"/>
      <c r="M5" s="13"/>
    </row>
    <row r="6" spans="1:14" ht="24" customHeight="1" thickBot="1">
      <c r="A6" s="310"/>
      <c r="B6" s="310"/>
      <c r="C6" s="310"/>
      <c r="D6" s="310"/>
      <c r="E6" s="310"/>
      <c r="F6" s="310"/>
      <c r="G6" s="310"/>
      <c r="H6" s="310"/>
      <c r="I6" s="35"/>
      <c r="J6" s="35"/>
      <c r="K6" s="52"/>
      <c r="L6" s="53"/>
    </row>
    <row r="7" spans="1:14" ht="24" customHeight="1">
      <c r="A7" s="57" t="s">
        <v>2</v>
      </c>
      <c r="B7" s="58" t="s">
        <v>3</v>
      </c>
      <c r="C7" s="226" t="s">
        <v>4</v>
      </c>
      <c r="D7" s="227"/>
      <c r="E7" s="227"/>
      <c r="F7" s="276"/>
      <c r="G7" s="59" t="s">
        <v>5</v>
      </c>
      <c r="H7" s="60" t="s">
        <v>6</v>
      </c>
      <c r="I7" s="60" t="s">
        <v>7</v>
      </c>
      <c r="J7" s="60" t="s">
        <v>8</v>
      </c>
      <c r="K7" s="60" t="s">
        <v>9</v>
      </c>
      <c r="L7" s="61" t="s">
        <v>10</v>
      </c>
      <c r="M7" s="62" t="s">
        <v>11</v>
      </c>
    </row>
    <row r="8" spans="1:14" ht="24" customHeight="1">
      <c r="A8" s="277" t="s">
        <v>291</v>
      </c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9"/>
    </row>
    <row r="9" spans="1:14" ht="24" customHeight="1">
      <c r="A9" s="158">
        <v>1</v>
      </c>
      <c r="B9" s="147" t="s">
        <v>37</v>
      </c>
      <c r="C9" s="273" t="s">
        <v>178</v>
      </c>
      <c r="D9" s="274"/>
      <c r="E9" s="274"/>
      <c r="F9" s="275"/>
      <c r="G9" s="83">
        <v>300</v>
      </c>
      <c r="H9" s="98" t="s">
        <v>21</v>
      </c>
      <c r="I9" s="99">
        <v>1</v>
      </c>
      <c r="J9" s="99">
        <v>2</v>
      </c>
      <c r="K9" s="99">
        <v>3</v>
      </c>
      <c r="L9" s="99">
        <f t="shared" ref="L9:L11" si="0">G9*I9*J9*K9</f>
        <v>1800</v>
      </c>
      <c r="M9" s="280">
        <f>SUM(L9:L11)</f>
        <v>5800</v>
      </c>
    </row>
    <row r="10" spans="1:14" ht="24" customHeight="1">
      <c r="A10" s="171">
        <v>2</v>
      </c>
      <c r="B10" s="147" t="s">
        <v>294</v>
      </c>
      <c r="C10" s="219" t="s">
        <v>296</v>
      </c>
      <c r="D10" s="223"/>
      <c r="E10" s="223"/>
      <c r="F10" s="220"/>
      <c r="G10" s="83"/>
      <c r="H10" s="98" t="s">
        <v>21</v>
      </c>
      <c r="I10" s="99"/>
      <c r="J10" s="99"/>
      <c r="K10" s="99"/>
      <c r="L10" s="99">
        <f t="shared" si="0"/>
        <v>0</v>
      </c>
      <c r="M10" s="280"/>
    </row>
    <row r="11" spans="1:14" s="13" customFormat="1" ht="24" customHeight="1" thickBot="1">
      <c r="A11" s="93">
        <v>3</v>
      </c>
      <c r="B11" s="157" t="s">
        <v>87</v>
      </c>
      <c r="C11" s="282" t="s">
        <v>298</v>
      </c>
      <c r="D11" s="283"/>
      <c r="E11" s="283"/>
      <c r="F11" s="284"/>
      <c r="G11" s="83">
        <v>2000</v>
      </c>
      <c r="H11" s="98" t="s">
        <v>91</v>
      </c>
      <c r="I11" s="99">
        <v>1</v>
      </c>
      <c r="J11" s="99">
        <v>2</v>
      </c>
      <c r="K11" s="99">
        <v>1</v>
      </c>
      <c r="L11" s="99">
        <f t="shared" si="0"/>
        <v>4000</v>
      </c>
      <c r="M11" s="281"/>
    </row>
    <row r="12" spans="1:14" ht="24" customHeight="1">
      <c r="A12" s="285" t="s">
        <v>292</v>
      </c>
      <c r="B12" s="286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7"/>
    </row>
    <row r="13" spans="1:14" s="13" customFormat="1" ht="24" customHeight="1">
      <c r="A13" s="297">
        <v>1</v>
      </c>
      <c r="B13" s="294" t="s">
        <v>54</v>
      </c>
      <c r="C13" s="311" t="s">
        <v>302</v>
      </c>
      <c r="D13" s="312"/>
      <c r="E13" s="312"/>
      <c r="F13" s="313"/>
      <c r="G13" s="303">
        <v>300</v>
      </c>
      <c r="H13" s="308" t="s">
        <v>83</v>
      </c>
      <c r="I13" s="303">
        <v>1</v>
      </c>
      <c r="J13" s="303">
        <v>4</v>
      </c>
      <c r="K13" s="303">
        <v>3</v>
      </c>
      <c r="L13" s="303">
        <f t="shared" ref="L13:L16" si="1">G13*I13*J13*K13</f>
        <v>3600</v>
      </c>
      <c r="M13" s="259">
        <f>SUM(L13:L16)</f>
        <v>4800</v>
      </c>
      <c r="N13" s="142"/>
    </row>
    <row r="14" spans="1:14" s="13" customFormat="1" ht="24" customHeight="1">
      <c r="A14" s="299"/>
      <c r="B14" s="295"/>
      <c r="C14" s="305" t="s">
        <v>100</v>
      </c>
      <c r="D14" s="306"/>
      <c r="E14" s="306"/>
      <c r="F14" s="307"/>
      <c r="G14" s="304"/>
      <c r="H14" s="309"/>
      <c r="I14" s="304"/>
      <c r="J14" s="304"/>
      <c r="K14" s="304"/>
      <c r="L14" s="304"/>
      <c r="M14" s="259"/>
      <c r="N14" s="142"/>
    </row>
    <row r="15" spans="1:14" s="13" customFormat="1" ht="24" customHeight="1">
      <c r="A15" s="93">
        <v>2</v>
      </c>
      <c r="B15" s="296"/>
      <c r="C15" s="221" t="s">
        <v>92</v>
      </c>
      <c r="D15" s="272"/>
      <c r="E15" s="272"/>
      <c r="F15" s="222"/>
      <c r="G15" s="194"/>
      <c r="H15" s="195"/>
      <c r="I15" s="196"/>
      <c r="J15" s="196"/>
      <c r="K15" s="196"/>
      <c r="L15" s="196">
        <f t="shared" si="1"/>
        <v>0</v>
      </c>
      <c r="M15" s="259"/>
    </row>
    <row r="16" spans="1:14" ht="24" customHeight="1" thickBot="1">
      <c r="A16" s="63">
        <v>3</v>
      </c>
      <c r="B16" s="82" t="s">
        <v>23</v>
      </c>
      <c r="C16" s="273" t="s">
        <v>326</v>
      </c>
      <c r="D16" s="274"/>
      <c r="E16" s="274"/>
      <c r="F16" s="275"/>
      <c r="G16" s="83">
        <v>600</v>
      </c>
      <c r="H16" s="98" t="s">
        <v>20</v>
      </c>
      <c r="I16" s="99">
        <v>1</v>
      </c>
      <c r="J16" s="99">
        <v>1</v>
      </c>
      <c r="K16" s="99">
        <v>2</v>
      </c>
      <c r="L16" s="99">
        <f t="shared" si="1"/>
        <v>1200</v>
      </c>
      <c r="M16" s="259"/>
    </row>
    <row r="17" spans="1:13" ht="24" customHeight="1">
      <c r="A17" s="255" t="s">
        <v>12</v>
      </c>
      <c r="B17" s="256"/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7"/>
    </row>
    <row r="18" spans="1:13" ht="24" customHeight="1">
      <c r="A18" s="153">
        <v>1</v>
      </c>
      <c r="B18" s="152" t="s">
        <v>275</v>
      </c>
      <c r="C18" s="228" t="s">
        <v>276</v>
      </c>
      <c r="D18" s="229"/>
      <c r="E18" s="229"/>
      <c r="F18" s="258"/>
      <c r="G18" s="84"/>
      <c r="H18" s="15"/>
      <c r="I18" s="23"/>
      <c r="J18" s="23"/>
      <c r="K18" s="23"/>
      <c r="L18" s="23"/>
      <c r="M18" s="259">
        <f>SUM(L18:L19)</f>
        <v>0</v>
      </c>
    </row>
    <row r="19" spans="1:13" ht="24" customHeight="1" thickBot="1">
      <c r="A19" s="74">
        <v>2</v>
      </c>
      <c r="B19" s="115" t="s">
        <v>25</v>
      </c>
      <c r="C19" s="237" t="s">
        <v>301</v>
      </c>
      <c r="D19" s="238"/>
      <c r="E19" s="238"/>
      <c r="F19" s="261"/>
      <c r="G19" s="38"/>
      <c r="H19" s="39"/>
      <c r="I19" s="54"/>
      <c r="J19" s="54"/>
      <c r="K19" s="54"/>
      <c r="L19" s="54"/>
      <c r="M19" s="260"/>
    </row>
    <row r="20" spans="1:13" ht="24" customHeight="1" thickBot="1">
      <c r="A20" s="252" t="s">
        <v>13</v>
      </c>
      <c r="B20" s="253"/>
      <c r="C20" s="253"/>
      <c r="D20" s="253"/>
      <c r="E20" s="253"/>
      <c r="F20" s="253"/>
      <c r="G20" s="253"/>
      <c r="H20" s="253"/>
      <c r="I20" s="253"/>
      <c r="J20" s="253"/>
      <c r="K20" s="253"/>
      <c r="L20" s="254"/>
      <c r="M20" s="64">
        <f>M9+M13+M18</f>
        <v>10600</v>
      </c>
    </row>
    <row r="21" spans="1:13" ht="24" customHeight="1" thickTop="1">
      <c r="A21" s="24" t="s">
        <v>15</v>
      </c>
      <c r="B21" s="25" t="s">
        <v>16</v>
      </c>
      <c r="C21" s="40"/>
      <c r="D21" s="40"/>
      <c r="E21" s="40"/>
      <c r="F21" s="40"/>
      <c r="G21" s="41"/>
      <c r="H21" s="26"/>
      <c r="I21" s="26"/>
      <c r="J21" s="26"/>
      <c r="K21" s="26"/>
      <c r="L21" s="55"/>
      <c r="M21" s="66"/>
    </row>
    <row r="22" spans="1:13" ht="24" customHeight="1">
      <c r="A22" s="42"/>
      <c r="B22" s="25" t="s">
        <v>26</v>
      </c>
      <c r="C22" s="40"/>
      <c r="D22" s="40"/>
      <c r="E22" s="40"/>
      <c r="F22" s="40"/>
      <c r="G22" s="41"/>
      <c r="H22" s="26"/>
      <c r="I22" s="26"/>
      <c r="J22" s="26"/>
      <c r="K22" s="26"/>
      <c r="L22" s="55"/>
      <c r="M22" s="67"/>
    </row>
    <row r="23" spans="1:13" ht="24" customHeight="1">
      <c r="A23" s="42"/>
      <c r="B23" s="25" t="s">
        <v>27</v>
      </c>
      <c r="C23" s="40"/>
      <c r="D23" s="40"/>
      <c r="E23" s="40"/>
      <c r="F23" s="40"/>
      <c r="G23" s="41"/>
      <c r="H23" s="26"/>
      <c r="I23" s="26"/>
      <c r="J23" s="26"/>
      <c r="K23" s="26"/>
      <c r="L23" s="41"/>
      <c r="M23" s="68"/>
    </row>
    <row r="24" spans="1:13" ht="24" customHeight="1" thickBot="1">
      <c r="A24" s="43"/>
      <c r="B24" s="44" t="s">
        <v>49</v>
      </c>
      <c r="C24" s="45"/>
      <c r="D24" s="45"/>
      <c r="E24" s="45"/>
      <c r="F24" s="45"/>
      <c r="G24" s="46"/>
      <c r="H24" s="47"/>
      <c r="I24" s="47"/>
      <c r="J24" s="47"/>
      <c r="K24" s="47"/>
      <c r="L24" s="46"/>
      <c r="M24" s="69"/>
    </row>
    <row r="25" spans="1:13" ht="24" customHeight="1">
      <c r="A25" s="27"/>
      <c r="B25" s="28"/>
      <c r="C25" s="28"/>
      <c r="D25" s="28"/>
      <c r="E25" s="28"/>
      <c r="F25" s="48"/>
      <c r="G25" s="41"/>
      <c r="H25" s="26"/>
      <c r="I25" s="26"/>
      <c r="J25" s="26"/>
      <c r="K25" s="26"/>
      <c r="L25" s="41"/>
      <c r="M25" s="68"/>
    </row>
    <row r="26" spans="1:13" ht="24" customHeight="1">
      <c r="A26" s="30" t="s">
        <v>17</v>
      </c>
      <c r="B26" s="28"/>
      <c r="C26" s="28"/>
      <c r="D26" s="28"/>
      <c r="E26" s="28"/>
      <c r="F26" s="49" t="s">
        <v>18</v>
      </c>
      <c r="G26" s="26"/>
      <c r="H26" s="26"/>
      <c r="I26" s="26"/>
      <c r="J26" s="26"/>
      <c r="K26" s="26"/>
      <c r="L26" s="28"/>
      <c r="M26" s="70"/>
    </row>
    <row r="27" spans="1:13" ht="24" customHeight="1">
      <c r="A27" s="24"/>
      <c r="B27" s="25"/>
      <c r="C27" s="25"/>
      <c r="D27" s="25"/>
      <c r="E27" s="25"/>
      <c r="F27" s="50"/>
      <c r="G27" s="26"/>
      <c r="H27" s="26"/>
      <c r="I27" s="26"/>
      <c r="J27" s="26"/>
      <c r="K27" s="26"/>
      <c r="L27" s="26"/>
      <c r="M27" s="71"/>
    </row>
    <row r="28" spans="1:13" ht="17.25" customHeight="1">
      <c r="A28" s="24"/>
      <c r="B28" s="25"/>
      <c r="C28" s="25"/>
      <c r="D28" s="25"/>
      <c r="E28" s="25"/>
      <c r="F28" s="50"/>
      <c r="G28" s="29"/>
      <c r="H28" s="29"/>
      <c r="I28" s="29"/>
      <c r="J28" s="29"/>
      <c r="K28" s="29"/>
      <c r="L28" s="29"/>
      <c r="M28" s="72"/>
    </row>
    <row r="29" spans="1:13" ht="17.25" customHeight="1">
      <c r="A29" s="24"/>
      <c r="B29" s="25"/>
      <c r="C29" s="25"/>
      <c r="D29" s="25"/>
      <c r="E29" s="25"/>
      <c r="F29" s="50"/>
      <c r="G29" s="41"/>
      <c r="H29" s="26"/>
      <c r="I29" s="26"/>
      <c r="J29" s="26"/>
      <c r="K29" s="26"/>
      <c r="L29" s="26"/>
      <c r="M29" s="71"/>
    </row>
    <row r="30" spans="1:13" ht="17.25" customHeight="1">
      <c r="A30" s="24"/>
      <c r="B30" s="25"/>
      <c r="C30" s="25"/>
      <c r="D30" s="25"/>
      <c r="E30" s="25"/>
      <c r="F30" s="50"/>
      <c r="G30" s="41"/>
      <c r="H30" s="26"/>
      <c r="I30" s="26"/>
      <c r="J30" s="26"/>
      <c r="K30" s="26"/>
      <c r="L30" s="26"/>
      <c r="M30" s="71"/>
    </row>
    <row r="31" spans="1:13" ht="17.25" customHeight="1">
      <c r="A31" s="24"/>
      <c r="B31" s="25"/>
      <c r="C31" s="25"/>
      <c r="D31" s="25"/>
      <c r="E31" s="25"/>
      <c r="F31" s="50"/>
      <c r="G31" s="41"/>
      <c r="H31" s="26"/>
      <c r="I31" s="26"/>
      <c r="J31" s="26"/>
      <c r="K31" s="26"/>
      <c r="L31" s="26"/>
      <c r="M31" s="71"/>
    </row>
    <row r="32" spans="1:13" ht="17.25" customHeight="1">
      <c r="A32" s="24"/>
      <c r="B32" s="25"/>
      <c r="C32" s="25"/>
      <c r="D32" s="25"/>
      <c r="E32" s="25"/>
      <c r="F32" s="50"/>
      <c r="G32" s="41"/>
      <c r="H32" s="26"/>
      <c r="I32" s="26"/>
      <c r="J32" s="26"/>
      <c r="K32" s="26"/>
      <c r="L32" s="26"/>
      <c r="M32" s="71"/>
    </row>
    <row r="33" spans="1:13" ht="17.25" customHeight="1" thickBot="1">
      <c r="A33" s="31"/>
      <c r="B33" s="32"/>
      <c r="C33" s="32"/>
      <c r="D33" s="32"/>
      <c r="E33" s="32"/>
      <c r="F33" s="51"/>
      <c r="G33" s="33"/>
      <c r="H33" s="34"/>
      <c r="I33" s="34"/>
      <c r="J33" s="34"/>
      <c r="K33" s="34"/>
      <c r="L33" s="34"/>
      <c r="M33" s="73"/>
    </row>
    <row r="34" spans="1:13" ht="17.25" customHeight="1" thickTop="1">
      <c r="B34" s="7"/>
      <c r="C34" s="7"/>
      <c r="D34" s="7"/>
      <c r="E34" s="7"/>
      <c r="F34" s="7"/>
      <c r="G34" s="35"/>
      <c r="H34" s="36"/>
      <c r="I34" s="36"/>
      <c r="J34" s="36"/>
      <c r="K34" s="36"/>
      <c r="L34" s="36"/>
      <c r="M34" s="36"/>
    </row>
    <row r="35" spans="1:13" ht="17.25" customHeight="1">
      <c r="B35" s="7"/>
      <c r="C35" s="7"/>
      <c r="D35" s="7"/>
      <c r="E35" s="7"/>
      <c r="F35" s="7"/>
      <c r="G35" s="35"/>
      <c r="H35" s="36"/>
      <c r="I35" s="36"/>
      <c r="J35" s="36"/>
      <c r="K35" s="36"/>
      <c r="L35" s="36"/>
      <c r="M35" s="36"/>
    </row>
    <row r="36" spans="1:13" ht="17.25" customHeight="1">
      <c r="B36" s="7"/>
      <c r="C36" s="7"/>
      <c r="D36" s="7"/>
      <c r="E36" s="7"/>
      <c r="F36" s="7"/>
      <c r="G36" s="35"/>
      <c r="H36" s="36"/>
      <c r="I36" s="36"/>
      <c r="J36" s="36"/>
      <c r="K36" s="36"/>
      <c r="L36" s="36"/>
      <c r="M36" s="36"/>
    </row>
    <row r="37" spans="1:13" ht="17.25" customHeight="1">
      <c r="B37" s="7"/>
      <c r="C37" s="7"/>
      <c r="D37" s="7"/>
      <c r="E37" s="7"/>
      <c r="F37" s="7"/>
      <c r="G37" s="35"/>
      <c r="H37" s="36"/>
      <c r="I37" s="36"/>
      <c r="J37" s="36"/>
      <c r="K37" s="36"/>
      <c r="L37" s="36"/>
      <c r="M37" s="36"/>
    </row>
    <row r="38" spans="1:13" ht="17.25" customHeight="1">
      <c r="B38" s="7"/>
      <c r="C38" s="7"/>
      <c r="D38" s="7"/>
      <c r="E38" s="7"/>
      <c r="F38" s="7"/>
      <c r="G38" s="35"/>
      <c r="H38" s="36"/>
      <c r="I38" s="36"/>
      <c r="J38" s="36"/>
      <c r="K38" s="36"/>
      <c r="L38" s="36"/>
      <c r="M38" s="36"/>
    </row>
    <row r="39" spans="1:13" ht="17.25" customHeight="1">
      <c r="B39" s="7"/>
      <c r="C39" s="7"/>
      <c r="D39" s="7"/>
      <c r="E39" s="7"/>
      <c r="F39" s="7"/>
      <c r="G39" s="35"/>
      <c r="H39" s="36"/>
      <c r="I39" s="36"/>
      <c r="J39" s="36"/>
      <c r="K39" s="36"/>
      <c r="L39" s="36"/>
      <c r="M39" s="36"/>
    </row>
    <row r="40" spans="1:13" ht="17.25" customHeight="1">
      <c r="B40" s="7"/>
      <c r="C40" s="7"/>
      <c r="D40" s="7"/>
      <c r="E40" s="7"/>
      <c r="F40" s="7"/>
      <c r="G40" s="35"/>
      <c r="H40" s="36"/>
      <c r="I40" s="36"/>
      <c r="J40" s="36"/>
      <c r="K40" s="36"/>
      <c r="L40" s="36"/>
      <c r="M40" s="36"/>
    </row>
    <row r="41" spans="1:13" ht="17.25" customHeight="1">
      <c r="B41" s="7"/>
      <c r="C41" s="7"/>
      <c r="D41" s="7"/>
      <c r="E41" s="7"/>
      <c r="F41" s="7"/>
      <c r="G41" s="35"/>
      <c r="H41" s="36"/>
      <c r="I41" s="36"/>
      <c r="J41" s="36"/>
      <c r="K41" s="36"/>
      <c r="L41" s="36"/>
      <c r="M41" s="36"/>
    </row>
    <row r="42" spans="1:13" ht="17.25" customHeight="1">
      <c r="B42" s="7"/>
      <c r="C42" s="7"/>
      <c r="D42" s="7"/>
      <c r="E42" s="7"/>
      <c r="F42" s="7"/>
      <c r="G42" s="35"/>
      <c r="H42" s="36"/>
      <c r="I42" s="36"/>
      <c r="J42" s="36"/>
      <c r="K42" s="36"/>
      <c r="L42" s="36"/>
      <c r="M42" s="36"/>
    </row>
    <row r="43" spans="1:13" ht="17.25" customHeight="1">
      <c r="B43" s="7"/>
      <c r="C43" s="7"/>
      <c r="D43" s="7"/>
      <c r="E43" s="7"/>
      <c r="F43" s="7"/>
      <c r="G43" s="35"/>
      <c r="H43" s="36"/>
      <c r="I43" s="36"/>
      <c r="J43" s="36"/>
      <c r="K43" s="36"/>
      <c r="L43" s="36"/>
      <c r="M43" s="36"/>
    </row>
    <row r="44" spans="1:13" ht="17.25" customHeight="1">
      <c r="B44" s="7"/>
      <c r="C44" s="7"/>
      <c r="D44" s="7"/>
      <c r="E44" s="7"/>
      <c r="F44" s="7"/>
      <c r="G44" s="35"/>
      <c r="H44" s="36"/>
      <c r="I44" s="36"/>
      <c r="J44" s="36"/>
      <c r="K44" s="36"/>
      <c r="L44" s="36"/>
      <c r="M44" s="36"/>
    </row>
    <row r="45" spans="1:13" ht="17.25" customHeight="1">
      <c r="A45" s="3"/>
      <c r="B45" s="7"/>
      <c r="C45" s="7"/>
      <c r="D45" s="7"/>
      <c r="E45" s="7"/>
      <c r="F45" s="7"/>
      <c r="G45" s="35"/>
      <c r="H45" s="36"/>
      <c r="I45" s="36"/>
      <c r="J45" s="36"/>
      <c r="K45" s="36"/>
      <c r="L45" s="36"/>
      <c r="M45" s="36"/>
    </row>
    <row r="46" spans="1:13" ht="17.25" customHeight="1">
      <c r="A46" s="3"/>
      <c r="B46" s="7"/>
      <c r="C46" s="7"/>
      <c r="D46" s="7"/>
      <c r="E46" s="7"/>
      <c r="F46" s="7"/>
      <c r="G46" s="35"/>
      <c r="H46" s="36"/>
      <c r="I46" s="36"/>
      <c r="J46" s="36"/>
      <c r="K46" s="36"/>
      <c r="L46" s="36"/>
      <c r="M46" s="36"/>
    </row>
    <row r="47" spans="1:13" ht="17.25" customHeight="1">
      <c r="A47" s="3"/>
      <c r="B47" s="7"/>
      <c r="C47" s="7"/>
      <c r="D47" s="7"/>
      <c r="E47" s="7"/>
      <c r="F47" s="7"/>
      <c r="G47" s="35"/>
      <c r="H47" s="36"/>
      <c r="I47" s="36"/>
      <c r="J47" s="36"/>
      <c r="K47" s="36"/>
      <c r="L47" s="36"/>
      <c r="M47" s="36"/>
    </row>
    <row r="48" spans="1:13" ht="17.25" customHeight="1">
      <c r="A48" s="3"/>
      <c r="B48" s="7"/>
      <c r="C48" s="7"/>
      <c r="D48" s="7"/>
      <c r="E48" s="7"/>
      <c r="F48" s="7"/>
      <c r="G48" s="35"/>
      <c r="H48" s="36"/>
      <c r="I48" s="36"/>
      <c r="J48" s="36"/>
      <c r="K48" s="36"/>
      <c r="L48" s="36"/>
      <c r="M48" s="36"/>
    </row>
    <row r="49" spans="1:13" ht="17.25" customHeight="1">
      <c r="A49" s="3"/>
      <c r="B49" s="7"/>
      <c r="C49" s="7"/>
      <c r="D49" s="7"/>
      <c r="E49" s="7"/>
      <c r="F49" s="7"/>
      <c r="G49" s="35"/>
      <c r="H49" s="36"/>
      <c r="I49" s="36"/>
      <c r="J49" s="36"/>
      <c r="K49" s="36"/>
      <c r="L49" s="36"/>
      <c r="M49" s="36"/>
    </row>
    <row r="50" spans="1:13" ht="17.25" customHeight="1">
      <c r="A50" s="3"/>
      <c r="B50" s="7"/>
      <c r="C50" s="7"/>
      <c r="D50" s="7"/>
      <c r="E50" s="7"/>
      <c r="F50" s="7"/>
      <c r="G50" s="35"/>
      <c r="H50" s="36"/>
      <c r="I50" s="36"/>
      <c r="J50" s="36"/>
      <c r="K50" s="36"/>
      <c r="L50" s="36"/>
      <c r="M50" s="36"/>
    </row>
    <row r="51" spans="1:13" ht="17.25" customHeight="1">
      <c r="A51" s="3"/>
      <c r="B51" s="7"/>
      <c r="C51" s="7"/>
      <c r="D51" s="7"/>
      <c r="E51" s="7"/>
      <c r="F51" s="7"/>
      <c r="G51" s="35"/>
      <c r="H51" s="36"/>
      <c r="I51" s="36"/>
      <c r="J51" s="36"/>
      <c r="K51" s="36"/>
      <c r="L51" s="36"/>
      <c r="M51" s="36"/>
    </row>
    <row r="52" spans="1:13" ht="17.25" customHeight="1">
      <c r="A52" s="3"/>
      <c r="B52" s="7"/>
      <c r="C52" s="7"/>
      <c r="D52" s="7"/>
      <c r="E52" s="7"/>
      <c r="F52" s="7"/>
      <c r="G52" s="35"/>
      <c r="H52" s="36"/>
      <c r="I52" s="36"/>
      <c r="J52" s="36"/>
      <c r="K52" s="36"/>
      <c r="L52" s="36"/>
      <c r="M52" s="36"/>
    </row>
    <row r="53" spans="1:13" ht="17.25" customHeight="1">
      <c r="A53" s="3"/>
      <c r="B53" s="7"/>
      <c r="C53" s="7"/>
      <c r="D53" s="7"/>
      <c r="E53" s="7"/>
      <c r="F53" s="7"/>
      <c r="G53" s="35"/>
      <c r="H53" s="36"/>
      <c r="I53" s="36"/>
      <c r="J53" s="36"/>
      <c r="K53" s="36"/>
      <c r="L53" s="36"/>
      <c r="M53" s="36"/>
    </row>
    <row r="54" spans="1:13" ht="17.25" customHeight="1">
      <c r="A54" s="3"/>
      <c r="B54" s="7"/>
      <c r="C54" s="7"/>
      <c r="D54" s="7"/>
      <c r="E54" s="7"/>
      <c r="F54" s="7"/>
      <c r="G54" s="35"/>
      <c r="H54" s="36"/>
      <c r="I54" s="36"/>
      <c r="J54" s="36"/>
      <c r="K54" s="36"/>
      <c r="L54" s="36"/>
      <c r="M54" s="36"/>
    </row>
    <row r="55" spans="1:13" ht="17.25" customHeight="1">
      <c r="A55" s="3"/>
      <c r="B55" s="7"/>
      <c r="C55" s="7"/>
      <c r="D55" s="7"/>
      <c r="E55" s="7"/>
      <c r="F55" s="7"/>
      <c r="G55" s="35"/>
      <c r="H55" s="36"/>
      <c r="I55" s="36"/>
      <c r="J55" s="36"/>
      <c r="K55" s="36"/>
      <c r="L55" s="36"/>
      <c r="M55" s="36"/>
    </row>
    <row r="56" spans="1:13" ht="17.25" customHeight="1">
      <c r="A56" s="3"/>
      <c r="B56" s="7"/>
      <c r="C56" s="7"/>
      <c r="D56" s="7"/>
      <c r="E56" s="7"/>
      <c r="F56" s="7"/>
      <c r="G56" s="35"/>
      <c r="H56" s="36"/>
      <c r="I56" s="36"/>
      <c r="J56" s="36"/>
      <c r="K56" s="36"/>
      <c r="L56" s="36"/>
      <c r="M56" s="36"/>
    </row>
    <row r="57" spans="1:13" ht="17.25" customHeight="1">
      <c r="A57" s="3"/>
      <c r="B57" s="7"/>
      <c r="C57" s="7"/>
      <c r="D57" s="7"/>
      <c r="E57" s="7"/>
      <c r="F57" s="7"/>
      <c r="G57" s="35"/>
      <c r="H57" s="36"/>
      <c r="I57" s="36"/>
      <c r="J57" s="36"/>
      <c r="K57" s="36"/>
      <c r="L57" s="36"/>
      <c r="M57" s="36"/>
    </row>
    <row r="58" spans="1:13" ht="17.25" customHeight="1">
      <c r="A58" s="3"/>
      <c r="B58" s="7"/>
      <c r="C58" s="7"/>
      <c r="D58" s="7"/>
      <c r="E58" s="7"/>
      <c r="F58" s="7"/>
      <c r="G58" s="35"/>
      <c r="H58" s="36"/>
      <c r="I58" s="36"/>
      <c r="J58" s="36"/>
      <c r="K58" s="36"/>
      <c r="L58" s="36"/>
      <c r="M58" s="36"/>
    </row>
    <row r="59" spans="1:13" ht="17.25" customHeight="1">
      <c r="A59" s="3"/>
      <c r="B59" s="7"/>
      <c r="C59" s="7"/>
      <c r="D59" s="7"/>
      <c r="E59" s="7"/>
      <c r="F59" s="7"/>
      <c r="G59" s="35"/>
      <c r="H59" s="36"/>
      <c r="I59" s="36"/>
      <c r="J59" s="36"/>
      <c r="K59" s="36"/>
      <c r="L59" s="36"/>
      <c r="M59" s="36"/>
    </row>
    <row r="60" spans="1:13" ht="17.25" customHeight="1">
      <c r="A60" s="3"/>
      <c r="B60" s="7"/>
      <c r="C60" s="7"/>
      <c r="D60" s="7"/>
      <c r="E60" s="7"/>
      <c r="F60" s="7"/>
      <c r="G60" s="35"/>
      <c r="H60" s="36"/>
      <c r="I60" s="36"/>
      <c r="J60" s="36"/>
      <c r="K60" s="36"/>
      <c r="L60" s="36"/>
      <c r="M60" s="36"/>
    </row>
    <row r="61" spans="1:13" ht="17.25" customHeight="1">
      <c r="A61" s="3"/>
      <c r="B61" s="7"/>
      <c r="C61" s="7"/>
      <c r="D61" s="7"/>
      <c r="E61" s="7"/>
      <c r="F61" s="7"/>
      <c r="G61" s="35"/>
      <c r="H61" s="36"/>
      <c r="I61" s="36"/>
      <c r="J61" s="36"/>
      <c r="K61" s="36"/>
      <c r="L61" s="36"/>
      <c r="M61" s="36"/>
    </row>
    <row r="62" spans="1:13" ht="17.25" customHeight="1">
      <c r="A62" s="3"/>
      <c r="B62" s="7"/>
      <c r="C62" s="7"/>
      <c r="D62" s="7"/>
      <c r="E62" s="7"/>
      <c r="F62" s="7"/>
      <c r="G62" s="35"/>
      <c r="H62" s="36"/>
      <c r="I62" s="36"/>
      <c r="J62" s="36"/>
      <c r="K62" s="36"/>
      <c r="L62" s="36"/>
      <c r="M62" s="36"/>
    </row>
    <row r="63" spans="1:13" ht="17.25" customHeight="1">
      <c r="A63" s="3"/>
      <c r="B63" s="7"/>
      <c r="C63" s="7"/>
      <c r="D63" s="7"/>
      <c r="E63" s="7"/>
      <c r="F63" s="7"/>
      <c r="G63" s="35"/>
      <c r="H63" s="36"/>
      <c r="I63" s="36"/>
      <c r="J63" s="36"/>
      <c r="K63" s="36"/>
      <c r="L63" s="36"/>
      <c r="M63" s="36"/>
    </row>
    <row r="64" spans="1:13" ht="17.25" customHeight="1">
      <c r="A64" s="3"/>
      <c r="B64" s="7"/>
      <c r="C64" s="7"/>
      <c r="D64" s="7"/>
      <c r="E64" s="7"/>
      <c r="F64" s="7"/>
      <c r="G64" s="35"/>
      <c r="H64" s="36"/>
      <c r="I64" s="36"/>
      <c r="J64" s="36"/>
      <c r="K64" s="36"/>
      <c r="L64" s="36"/>
      <c r="M64" s="36"/>
    </row>
    <row r="65" spans="1:13" ht="17.25" customHeight="1">
      <c r="A65" s="3"/>
      <c r="B65" s="7"/>
      <c r="C65" s="7"/>
      <c r="D65" s="7"/>
      <c r="E65" s="7"/>
      <c r="F65" s="7"/>
      <c r="G65" s="35"/>
      <c r="H65" s="36"/>
      <c r="I65" s="36"/>
      <c r="J65" s="36"/>
      <c r="K65" s="36"/>
      <c r="L65" s="36"/>
      <c r="M65" s="36"/>
    </row>
    <row r="66" spans="1:13" ht="17.25" customHeight="1">
      <c r="A66" s="3"/>
      <c r="B66" s="7"/>
      <c r="C66" s="7"/>
      <c r="D66" s="7"/>
      <c r="E66" s="7"/>
      <c r="F66" s="7"/>
      <c r="G66" s="35"/>
      <c r="H66" s="36"/>
      <c r="I66" s="36"/>
      <c r="J66" s="36"/>
      <c r="K66" s="36"/>
      <c r="L66" s="36"/>
      <c r="M66" s="36"/>
    </row>
    <row r="67" spans="1:13" ht="17.25" customHeight="1">
      <c r="A67" s="3"/>
      <c r="B67" s="7"/>
      <c r="C67" s="7"/>
      <c r="D67" s="7"/>
      <c r="E67" s="7"/>
      <c r="F67" s="7"/>
      <c r="G67" s="35"/>
      <c r="H67" s="36"/>
      <c r="I67" s="36"/>
      <c r="J67" s="36"/>
      <c r="K67" s="36"/>
      <c r="L67" s="36"/>
      <c r="M67" s="36"/>
    </row>
    <row r="68" spans="1:13" ht="17.25" customHeight="1">
      <c r="A68" s="3"/>
      <c r="B68" s="7"/>
      <c r="C68" s="7"/>
      <c r="D68" s="7"/>
      <c r="E68" s="7"/>
      <c r="F68" s="7"/>
      <c r="G68" s="35"/>
      <c r="H68" s="36"/>
      <c r="I68" s="36"/>
      <c r="J68" s="36"/>
      <c r="K68" s="36"/>
      <c r="L68" s="36"/>
      <c r="M68" s="36"/>
    </row>
    <row r="69" spans="1:13" ht="17.25" customHeight="1">
      <c r="A69" s="3"/>
      <c r="B69" s="7"/>
      <c r="C69" s="7"/>
      <c r="D69" s="7"/>
      <c r="E69" s="7"/>
      <c r="F69" s="7"/>
      <c r="G69" s="35"/>
      <c r="H69" s="36"/>
      <c r="I69" s="36"/>
      <c r="J69" s="36"/>
      <c r="K69" s="36"/>
      <c r="L69" s="36"/>
      <c r="M69" s="36"/>
    </row>
  </sheetData>
  <mergeCells count="27">
    <mergeCell ref="L13:L14"/>
    <mergeCell ref="A13:A14"/>
    <mergeCell ref="A12:M12"/>
    <mergeCell ref="A1:M1"/>
    <mergeCell ref="A6:H6"/>
    <mergeCell ref="C7:F7"/>
    <mergeCell ref="A8:M8"/>
    <mergeCell ref="C9:F9"/>
    <mergeCell ref="M9:M11"/>
    <mergeCell ref="C11:F11"/>
    <mergeCell ref="M13:M16"/>
    <mergeCell ref="B13:B15"/>
    <mergeCell ref="C13:F13"/>
    <mergeCell ref="C15:F15"/>
    <mergeCell ref="C16:F16"/>
    <mergeCell ref="C10:F10"/>
    <mergeCell ref="A17:M17"/>
    <mergeCell ref="C18:F18"/>
    <mergeCell ref="M18:M19"/>
    <mergeCell ref="C19:F19"/>
    <mergeCell ref="A20:L20"/>
    <mergeCell ref="K13:K14"/>
    <mergeCell ref="C14:F14"/>
    <mergeCell ref="G13:G14"/>
    <mergeCell ref="H13:H14"/>
    <mergeCell ref="I13:I14"/>
    <mergeCell ref="J13:J14"/>
  </mergeCells>
  <phoneticPr fontId="11" type="noConversion"/>
  <pageMargins left="0.7" right="0.7" top="0.75" bottom="0.75" header="0.3" footer="0.3"/>
  <pageSetup paperSize="9" scale="46" orientation="portrait" r:id="rId1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69"/>
  <sheetViews>
    <sheetView topLeftCell="A6" zoomScale="90" zoomScaleNormal="90" workbookViewId="0">
      <selection activeCell="N24" sqref="N24"/>
    </sheetView>
  </sheetViews>
  <sheetFormatPr defaultColWidth="9" defaultRowHeight="16.5"/>
  <cols>
    <col min="1" max="1" width="8.375" style="1" customWidth="1"/>
    <col min="2" max="2" width="16.125" style="2" customWidth="1"/>
    <col min="3" max="5" width="20" style="2" customWidth="1"/>
    <col min="6" max="6" width="35.125" style="2" customWidth="1"/>
    <col min="7" max="7" width="7.375" style="3" customWidth="1"/>
    <col min="8" max="8" width="8.625" style="3" customWidth="1"/>
    <col min="9" max="12" width="7.375" style="3" customWidth="1"/>
    <col min="13" max="13" width="10.625" style="3" customWidth="1"/>
    <col min="14" max="14" width="18.875" style="3" customWidth="1"/>
    <col min="15" max="15" width="63.875" style="3" customWidth="1"/>
    <col min="16" max="16384" width="9" style="3"/>
  </cols>
  <sheetData>
    <row r="1" spans="1:13" ht="40.700000000000003" customHeight="1">
      <c r="A1" s="224" t="s">
        <v>22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3" ht="24" customHeight="1">
      <c r="A2" s="4" t="s">
        <v>0</v>
      </c>
      <c r="B2" s="4" t="s">
        <v>39</v>
      </c>
      <c r="C2" s="4"/>
      <c r="D2" s="4"/>
      <c r="E2" s="4"/>
      <c r="F2" s="4" t="s">
        <v>40</v>
      </c>
      <c r="G2" s="5"/>
      <c r="H2" s="6"/>
      <c r="I2" s="6"/>
      <c r="J2" s="17"/>
      <c r="K2" s="17"/>
      <c r="L2" s="18"/>
      <c r="M2" s="18"/>
    </row>
    <row r="3" spans="1:13" ht="24" customHeight="1">
      <c r="A3" s="7" t="s">
        <v>42</v>
      </c>
      <c r="B3" s="7" t="s">
        <v>28</v>
      </c>
      <c r="C3" s="7"/>
      <c r="D3" s="7"/>
      <c r="E3" s="7"/>
      <c r="F3" s="7" t="s">
        <v>270</v>
      </c>
      <c r="G3" s="2"/>
      <c r="H3" s="8"/>
      <c r="I3" s="8"/>
      <c r="J3" s="8"/>
      <c r="K3" s="8"/>
      <c r="L3" s="19"/>
      <c r="M3" s="19"/>
    </row>
    <row r="4" spans="1:13" ht="24" customHeight="1">
      <c r="A4" s="9" t="s">
        <v>1</v>
      </c>
      <c r="B4" s="9" t="s">
        <v>119</v>
      </c>
      <c r="C4" s="5"/>
      <c r="D4" s="5"/>
      <c r="E4" s="5"/>
      <c r="F4" s="4"/>
      <c r="G4" s="17"/>
      <c r="H4" s="6"/>
      <c r="I4" s="6"/>
      <c r="J4" s="17"/>
      <c r="K4" s="17"/>
      <c r="L4" s="20"/>
      <c r="M4" s="17"/>
    </row>
    <row r="5" spans="1:13" ht="24" customHeight="1">
      <c r="A5" s="10"/>
      <c r="B5" s="10"/>
      <c r="C5" s="11"/>
      <c r="D5" s="11"/>
      <c r="E5" s="11"/>
      <c r="F5" s="12"/>
      <c r="G5" s="13"/>
      <c r="H5" s="14"/>
      <c r="I5" s="14"/>
      <c r="J5" s="13"/>
      <c r="K5" s="13"/>
      <c r="L5" s="21"/>
      <c r="M5" s="13"/>
    </row>
    <row r="6" spans="1:13" ht="24" customHeight="1" thickBot="1">
      <c r="A6" s="225"/>
      <c r="B6" s="225"/>
      <c r="C6" s="225"/>
      <c r="D6" s="225"/>
      <c r="E6" s="225"/>
      <c r="F6" s="225"/>
      <c r="G6" s="225"/>
      <c r="H6" s="225"/>
      <c r="I6" s="35"/>
      <c r="J6" s="35"/>
      <c r="K6" s="52"/>
      <c r="L6" s="53"/>
    </row>
    <row r="7" spans="1:13" ht="24.95" customHeight="1">
      <c r="A7" s="57" t="s">
        <v>2</v>
      </c>
      <c r="B7" s="58" t="s">
        <v>3</v>
      </c>
      <c r="C7" s="226" t="s">
        <v>4</v>
      </c>
      <c r="D7" s="227"/>
      <c r="E7" s="227"/>
      <c r="F7" s="276"/>
      <c r="G7" s="59" t="s">
        <v>5</v>
      </c>
      <c r="H7" s="60" t="s">
        <v>6</v>
      </c>
      <c r="I7" s="60" t="s">
        <v>7</v>
      </c>
      <c r="J7" s="60" t="s">
        <v>8</v>
      </c>
      <c r="K7" s="60" t="s">
        <v>9</v>
      </c>
      <c r="L7" s="61" t="s">
        <v>10</v>
      </c>
      <c r="M7" s="62" t="s">
        <v>11</v>
      </c>
    </row>
    <row r="8" spans="1:13" ht="24.95" customHeight="1">
      <c r="A8" s="277" t="s">
        <v>293</v>
      </c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9"/>
    </row>
    <row r="9" spans="1:13" ht="24.95" customHeight="1">
      <c r="A9" s="158">
        <v>1</v>
      </c>
      <c r="B9" s="147" t="s">
        <v>37</v>
      </c>
      <c r="C9" s="219" t="s">
        <v>178</v>
      </c>
      <c r="D9" s="223"/>
      <c r="E9" s="223"/>
      <c r="F9" s="220"/>
      <c r="G9" s="83">
        <v>300</v>
      </c>
      <c r="H9" s="98" t="s">
        <v>21</v>
      </c>
      <c r="I9" s="99">
        <v>1</v>
      </c>
      <c r="J9" s="99">
        <v>1</v>
      </c>
      <c r="K9" s="99">
        <v>3</v>
      </c>
      <c r="L9" s="99">
        <f t="shared" ref="L9:L11" si="0">G9*I9*J9*K9</f>
        <v>900</v>
      </c>
      <c r="M9" s="280">
        <f>SUM(L9:L11)</f>
        <v>900</v>
      </c>
    </row>
    <row r="10" spans="1:13" ht="24.95" customHeight="1">
      <c r="A10" s="171">
        <v>2</v>
      </c>
      <c r="B10" s="147" t="s">
        <v>294</v>
      </c>
      <c r="C10" s="219" t="s">
        <v>296</v>
      </c>
      <c r="D10" s="223"/>
      <c r="E10" s="223"/>
      <c r="F10" s="220"/>
      <c r="G10" s="83"/>
      <c r="H10" s="98" t="s">
        <v>21</v>
      </c>
      <c r="I10" s="99"/>
      <c r="J10" s="99"/>
      <c r="K10" s="99"/>
      <c r="L10" s="99">
        <f t="shared" si="0"/>
        <v>0</v>
      </c>
      <c r="M10" s="280"/>
    </row>
    <row r="11" spans="1:13" s="13" customFormat="1" ht="24.95" customHeight="1" thickBot="1">
      <c r="A11" s="159">
        <v>3</v>
      </c>
      <c r="B11" s="157" t="s">
        <v>87</v>
      </c>
      <c r="C11" s="273" t="s">
        <v>298</v>
      </c>
      <c r="D11" s="274"/>
      <c r="E11" s="274"/>
      <c r="F11" s="275"/>
      <c r="G11" s="83"/>
      <c r="H11" s="98" t="s">
        <v>63</v>
      </c>
      <c r="I11" s="99"/>
      <c r="J11" s="99"/>
      <c r="K11" s="99"/>
      <c r="L11" s="99">
        <f t="shared" si="0"/>
        <v>0</v>
      </c>
      <c r="M11" s="281"/>
    </row>
    <row r="12" spans="1:13" ht="24.95" customHeight="1">
      <c r="A12" s="285" t="s">
        <v>53</v>
      </c>
      <c r="B12" s="286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7"/>
    </row>
    <row r="13" spans="1:13" s="13" customFormat="1" ht="24.95" customHeight="1">
      <c r="A13" s="297">
        <v>1</v>
      </c>
      <c r="B13" s="294" t="s">
        <v>54</v>
      </c>
      <c r="C13" s="267" t="s">
        <v>176</v>
      </c>
      <c r="D13" s="268"/>
      <c r="E13" s="268"/>
      <c r="F13" s="269"/>
      <c r="G13" s="262">
        <v>300</v>
      </c>
      <c r="H13" s="270" t="s">
        <v>83</v>
      </c>
      <c r="I13" s="262">
        <v>1</v>
      </c>
      <c r="J13" s="262">
        <v>2</v>
      </c>
      <c r="K13" s="262">
        <v>3</v>
      </c>
      <c r="L13" s="262">
        <f t="shared" ref="L13:L16" si="1">G13*I13*J13*K13</f>
        <v>1800</v>
      </c>
      <c r="M13" s="259">
        <f>SUM(L13:L16)</f>
        <v>3000</v>
      </c>
    </row>
    <row r="14" spans="1:13" s="13" customFormat="1" ht="24.95" customHeight="1">
      <c r="A14" s="299"/>
      <c r="B14" s="295"/>
      <c r="C14" s="288" t="s">
        <v>100</v>
      </c>
      <c r="D14" s="289"/>
      <c r="E14" s="289"/>
      <c r="F14" s="290"/>
      <c r="G14" s="263"/>
      <c r="H14" s="271"/>
      <c r="I14" s="263"/>
      <c r="J14" s="263"/>
      <c r="K14" s="263"/>
      <c r="L14" s="263"/>
      <c r="M14" s="259"/>
    </row>
    <row r="15" spans="1:13" s="13" customFormat="1" ht="24.95" customHeight="1">
      <c r="A15" s="89">
        <v>2</v>
      </c>
      <c r="B15" s="296"/>
      <c r="C15" s="221" t="s">
        <v>92</v>
      </c>
      <c r="D15" s="272"/>
      <c r="E15" s="272"/>
      <c r="F15" s="222"/>
      <c r="G15" s="194"/>
      <c r="H15" s="195"/>
      <c r="I15" s="196"/>
      <c r="J15" s="196"/>
      <c r="K15" s="196"/>
      <c r="L15" s="196">
        <f t="shared" si="1"/>
        <v>0</v>
      </c>
      <c r="M15" s="259"/>
    </row>
    <row r="16" spans="1:13" s="13" customFormat="1" ht="24.95" customHeight="1" thickBot="1">
      <c r="A16" s="93">
        <v>3</v>
      </c>
      <c r="B16" s="116" t="s">
        <v>23</v>
      </c>
      <c r="C16" s="273" t="s">
        <v>327</v>
      </c>
      <c r="D16" s="274"/>
      <c r="E16" s="274"/>
      <c r="F16" s="275"/>
      <c r="G16" s="83">
        <v>600</v>
      </c>
      <c r="H16" s="98" t="s">
        <v>20</v>
      </c>
      <c r="I16" s="99">
        <v>1</v>
      </c>
      <c r="J16" s="99">
        <v>1</v>
      </c>
      <c r="K16" s="99">
        <v>2</v>
      </c>
      <c r="L16" s="99">
        <f t="shared" si="1"/>
        <v>1200</v>
      </c>
      <c r="M16" s="259"/>
    </row>
    <row r="17" spans="1:13" ht="24.95" customHeight="1">
      <c r="A17" s="255" t="s">
        <v>12</v>
      </c>
      <c r="B17" s="256"/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7"/>
    </row>
    <row r="18" spans="1:13" ht="24.95" customHeight="1">
      <c r="A18" s="153">
        <v>1</v>
      </c>
      <c r="B18" s="152" t="s">
        <v>275</v>
      </c>
      <c r="C18" s="228" t="s">
        <v>276</v>
      </c>
      <c r="D18" s="229"/>
      <c r="E18" s="229"/>
      <c r="F18" s="258"/>
      <c r="G18" s="84"/>
      <c r="H18" s="15"/>
      <c r="I18" s="23"/>
      <c r="J18" s="23"/>
      <c r="K18" s="23"/>
      <c r="L18" s="23"/>
      <c r="M18" s="259">
        <f>SUM(L18:L19)</f>
        <v>0</v>
      </c>
    </row>
    <row r="19" spans="1:13" ht="24.95" customHeight="1" thickBot="1">
      <c r="A19" s="74">
        <v>2</v>
      </c>
      <c r="B19" s="115" t="s">
        <v>25</v>
      </c>
      <c r="C19" s="237" t="s">
        <v>301</v>
      </c>
      <c r="D19" s="238"/>
      <c r="E19" s="238"/>
      <c r="F19" s="261"/>
      <c r="G19" s="38"/>
      <c r="H19" s="39"/>
      <c r="I19" s="54"/>
      <c r="J19" s="54"/>
      <c r="K19" s="54"/>
      <c r="L19" s="54"/>
      <c r="M19" s="260"/>
    </row>
    <row r="20" spans="1:13" ht="24.95" customHeight="1" thickBot="1">
      <c r="A20" s="252" t="s">
        <v>13</v>
      </c>
      <c r="B20" s="253"/>
      <c r="C20" s="253"/>
      <c r="D20" s="253"/>
      <c r="E20" s="253"/>
      <c r="F20" s="253"/>
      <c r="G20" s="253"/>
      <c r="H20" s="253"/>
      <c r="I20" s="253"/>
      <c r="J20" s="253"/>
      <c r="K20" s="253"/>
      <c r="L20" s="254"/>
      <c r="M20" s="64">
        <f>M9+M13+M18</f>
        <v>3900</v>
      </c>
    </row>
    <row r="21" spans="1:13" ht="24.95" customHeight="1" thickTop="1">
      <c r="A21" s="24" t="s">
        <v>15</v>
      </c>
      <c r="B21" s="25" t="s">
        <v>16</v>
      </c>
      <c r="C21" s="40"/>
      <c r="D21" s="40"/>
      <c r="E21" s="40"/>
      <c r="F21" s="40"/>
      <c r="G21" s="41"/>
      <c r="H21" s="26"/>
      <c r="I21" s="26"/>
      <c r="J21" s="26"/>
      <c r="K21" s="26"/>
      <c r="L21" s="55"/>
      <c r="M21" s="66"/>
    </row>
    <row r="22" spans="1:13" ht="24.95" customHeight="1">
      <c r="A22" s="42"/>
      <c r="B22" s="25" t="s">
        <v>26</v>
      </c>
      <c r="C22" s="40"/>
      <c r="D22" s="40"/>
      <c r="E22" s="40"/>
      <c r="F22" s="40"/>
      <c r="G22" s="41"/>
      <c r="H22" s="26"/>
      <c r="I22" s="26"/>
      <c r="J22" s="26"/>
      <c r="K22" s="26"/>
      <c r="L22" s="55"/>
      <c r="M22" s="67"/>
    </row>
    <row r="23" spans="1:13" ht="24.95" customHeight="1">
      <c r="A23" s="42"/>
      <c r="B23" s="25" t="s">
        <v>27</v>
      </c>
      <c r="C23" s="40"/>
      <c r="D23" s="40"/>
      <c r="E23" s="40"/>
      <c r="F23" s="40"/>
      <c r="G23" s="41"/>
      <c r="H23" s="26"/>
      <c r="I23" s="26"/>
      <c r="J23" s="26"/>
      <c r="K23" s="26"/>
      <c r="L23" s="41"/>
      <c r="M23" s="68"/>
    </row>
    <row r="24" spans="1:13" ht="24.95" customHeight="1" thickBot="1">
      <c r="A24" s="43"/>
      <c r="B24" s="44" t="s">
        <v>49</v>
      </c>
      <c r="C24" s="45"/>
      <c r="D24" s="45"/>
      <c r="E24" s="45"/>
      <c r="F24" s="45"/>
      <c r="G24" s="46"/>
      <c r="H24" s="47"/>
      <c r="I24" s="47"/>
      <c r="J24" s="47"/>
      <c r="K24" s="47"/>
      <c r="L24" s="46"/>
      <c r="M24" s="69"/>
    </row>
    <row r="25" spans="1:13" ht="24.95" customHeight="1">
      <c r="A25" s="27"/>
      <c r="B25" s="28"/>
      <c r="C25" s="28"/>
      <c r="D25" s="28"/>
      <c r="E25" s="28"/>
      <c r="F25" s="48"/>
      <c r="G25" s="41"/>
      <c r="H25" s="26"/>
      <c r="I25" s="26"/>
      <c r="J25" s="26"/>
      <c r="K25" s="26"/>
      <c r="L25" s="41"/>
      <c r="M25" s="68"/>
    </row>
    <row r="26" spans="1:13" ht="24.95" customHeight="1">
      <c r="A26" s="30" t="s">
        <v>17</v>
      </c>
      <c r="B26" s="28"/>
      <c r="C26" s="28"/>
      <c r="D26" s="28"/>
      <c r="E26" s="28"/>
      <c r="F26" s="49" t="s">
        <v>18</v>
      </c>
      <c r="G26" s="26"/>
      <c r="H26" s="26"/>
      <c r="I26" s="26"/>
      <c r="J26" s="26"/>
      <c r="K26" s="26"/>
      <c r="L26" s="28"/>
      <c r="M26" s="70"/>
    </row>
    <row r="27" spans="1:13" ht="24.95" customHeight="1">
      <c r="A27" s="24"/>
      <c r="B27" s="25"/>
      <c r="C27" s="25"/>
      <c r="D27" s="25"/>
      <c r="E27" s="25"/>
      <c r="F27" s="50"/>
      <c r="G27" s="26"/>
      <c r="H27" s="26"/>
      <c r="I27" s="26"/>
      <c r="J27" s="26"/>
      <c r="K27" s="26"/>
      <c r="L27" s="26"/>
      <c r="M27" s="71"/>
    </row>
    <row r="28" spans="1:13" ht="24.95" customHeight="1">
      <c r="A28" s="24"/>
      <c r="B28" s="25"/>
      <c r="C28" s="25"/>
      <c r="D28" s="25"/>
      <c r="E28" s="25"/>
      <c r="F28" s="50"/>
      <c r="G28" s="29"/>
      <c r="H28" s="29"/>
      <c r="I28" s="29"/>
      <c r="J28" s="29"/>
      <c r="K28" s="29"/>
      <c r="L28" s="29"/>
      <c r="M28" s="72"/>
    </row>
    <row r="29" spans="1:13" ht="24.95" customHeight="1">
      <c r="A29" s="24"/>
      <c r="B29" s="25"/>
      <c r="C29" s="25"/>
      <c r="D29" s="25"/>
      <c r="E29" s="25"/>
      <c r="F29" s="50"/>
      <c r="G29" s="41"/>
      <c r="H29" s="26"/>
      <c r="I29" s="26"/>
      <c r="J29" s="26"/>
      <c r="K29" s="26"/>
      <c r="L29" s="26"/>
      <c r="M29" s="71"/>
    </row>
    <row r="30" spans="1:13" ht="24.95" customHeight="1">
      <c r="A30" s="24"/>
      <c r="B30" s="25"/>
      <c r="C30" s="25"/>
      <c r="D30" s="25"/>
      <c r="E30" s="25"/>
      <c r="F30" s="50"/>
      <c r="G30" s="41"/>
      <c r="H30" s="26"/>
      <c r="I30" s="26"/>
      <c r="J30" s="26"/>
      <c r="K30" s="26"/>
      <c r="L30" s="26"/>
      <c r="M30" s="71"/>
    </row>
    <row r="31" spans="1:13" ht="24.95" customHeight="1">
      <c r="A31" s="24"/>
      <c r="B31" s="25"/>
      <c r="C31" s="25"/>
      <c r="D31" s="25"/>
      <c r="E31" s="25"/>
      <c r="F31" s="50"/>
      <c r="G31" s="41"/>
      <c r="H31" s="26"/>
      <c r="I31" s="26"/>
      <c r="J31" s="26"/>
      <c r="K31" s="26"/>
      <c r="L31" s="26"/>
      <c r="M31" s="71"/>
    </row>
    <row r="32" spans="1:13" ht="24.95" customHeight="1">
      <c r="A32" s="24"/>
      <c r="B32" s="25"/>
      <c r="C32" s="25"/>
      <c r="D32" s="25"/>
      <c r="E32" s="25"/>
      <c r="F32" s="50"/>
      <c r="G32" s="41"/>
      <c r="H32" s="26"/>
      <c r="I32" s="26"/>
      <c r="J32" s="26"/>
      <c r="K32" s="26"/>
      <c r="L32" s="26"/>
      <c r="M32" s="71"/>
    </row>
    <row r="33" spans="1:13" ht="24.95" customHeight="1" thickBot="1">
      <c r="A33" s="31"/>
      <c r="B33" s="32"/>
      <c r="C33" s="32"/>
      <c r="D33" s="32"/>
      <c r="E33" s="32"/>
      <c r="F33" s="51"/>
      <c r="G33" s="33"/>
      <c r="H33" s="34"/>
      <c r="I33" s="34"/>
      <c r="J33" s="34"/>
      <c r="K33" s="34"/>
      <c r="L33" s="34"/>
      <c r="M33" s="73"/>
    </row>
    <row r="34" spans="1:13" ht="17.25" thickTop="1">
      <c r="B34" s="7"/>
      <c r="C34" s="7"/>
      <c r="D34" s="7"/>
      <c r="E34" s="7"/>
      <c r="F34" s="7"/>
      <c r="G34" s="35"/>
      <c r="H34" s="36"/>
      <c r="I34" s="36"/>
      <c r="J34" s="36"/>
      <c r="K34" s="36"/>
      <c r="L34" s="36"/>
      <c r="M34" s="36"/>
    </row>
    <row r="35" spans="1:13">
      <c r="B35" s="7"/>
      <c r="C35" s="7"/>
      <c r="D35" s="7"/>
      <c r="E35" s="7"/>
      <c r="F35" s="7"/>
      <c r="G35" s="35"/>
      <c r="H35" s="36"/>
      <c r="I35" s="36"/>
      <c r="J35" s="36"/>
      <c r="K35" s="36"/>
      <c r="L35" s="36"/>
      <c r="M35" s="36"/>
    </row>
    <row r="36" spans="1:13">
      <c r="B36" s="7"/>
      <c r="C36" s="7"/>
      <c r="D36" s="7"/>
      <c r="E36" s="7"/>
      <c r="F36" s="7"/>
      <c r="G36" s="35"/>
      <c r="H36" s="36"/>
      <c r="I36" s="36"/>
      <c r="J36" s="36"/>
      <c r="K36" s="36"/>
      <c r="L36" s="36"/>
      <c r="M36" s="36"/>
    </row>
    <row r="37" spans="1:13">
      <c r="B37" s="7"/>
      <c r="C37" s="7"/>
      <c r="D37" s="7"/>
      <c r="E37" s="7"/>
      <c r="F37" s="7"/>
      <c r="G37" s="35"/>
      <c r="H37" s="36"/>
      <c r="I37" s="36"/>
      <c r="J37" s="36"/>
      <c r="K37" s="36"/>
      <c r="L37" s="36"/>
      <c r="M37" s="36"/>
    </row>
    <row r="38" spans="1:13">
      <c r="B38" s="7"/>
      <c r="C38" s="7"/>
      <c r="D38" s="7"/>
      <c r="E38" s="7"/>
      <c r="F38" s="7"/>
      <c r="G38" s="35"/>
      <c r="H38" s="36"/>
      <c r="I38" s="36"/>
      <c r="J38" s="36"/>
      <c r="K38" s="36"/>
      <c r="L38" s="36"/>
      <c r="M38" s="36"/>
    </row>
    <row r="39" spans="1:13">
      <c r="B39" s="7"/>
      <c r="C39" s="7"/>
      <c r="D39" s="7"/>
      <c r="E39" s="7"/>
      <c r="F39" s="7"/>
      <c r="G39" s="35"/>
      <c r="H39" s="36"/>
      <c r="I39" s="36"/>
      <c r="J39" s="36"/>
      <c r="K39" s="36"/>
      <c r="L39" s="36"/>
      <c r="M39" s="36"/>
    </row>
    <row r="40" spans="1:13">
      <c r="B40" s="7"/>
      <c r="C40" s="7"/>
      <c r="D40" s="7"/>
      <c r="E40" s="7"/>
      <c r="F40" s="7"/>
      <c r="G40" s="35"/>
      <c r="H40" s="36"/>
      <c r="I40" s="36"/>
      <c r="J40" s="36"/>
      <c r="K40" s="36"/>
      <c r="L40" s="36"/>
      <c r="M40" s="36"/>
    </row>
    <row r="41" spans="1:13">
      <c r="B41" s="7"/>
      <c r="C41" s="7"/>
      <c r="D41" s="7"/>
      <c r="E41" s="7"/>
      <c r="F41" s="7"/>
      <c r="G41" s="35"/>
      <c r="H41" s="36"/>
      <c r="I41" s="36"/>
      <c r="J41" s="36"/>
      <c r="K41" s="36"/>
      <c r="L41" s="36"/>
      <c r="M41" s="36"/>
    </row>
    <row r="42" spans="1:13">
      <c r="B42" s="7"/>
      <c r="C42" s="7"/>
      <c r="D42" s="7"/>
      <c r="E42" s="7"/>
      <c r="F42" s="7"/>
      <c r="G42" s="35"/>
      <c r="H42" s="36"/>
      <c r="I42" s="36"/>
      <c r="J42" s="36"/>
      <c r="K42" s="36"/>
      <c r="L42" s="36"/>
      <c r="M42" s="36"/>
    </row>
    <row r="43" spans="1:13">
      <c r="B43" s="7"/>
      <c r="C43" s="7"/>
      <c r="D43" s="7"/>
      <c r="E43" s="7"/>
      <c r="F43" s="7"/>
      <c r="G43" s="35"/>
      <c r="H43" s="36"/>
      <c r="I43" s="36"/>
      <c r="J43" s="36"/>
      <c r="K43" s="36"/>
      <c r="L43" s="36"/>
      <c r="M43" s="36"/>
    </row>
    <row r="44" spans="1:13">
      <c r="B44" s="7"/>
      <c r="C44" s="7"/>
      <c r="D44" s="7"/>
      <c r="E44" s="7"/>
      <c r="F44" s="7"/>
      <c r="G44" s="35"/>
      <c r="H44" s="36"/>
      <c r="I44" s="36"/>
      <c r="J44" s="36"/>
      <c r="K44" s="36"/>
      <c r="L44" s="36"/>
      <c r="M44" s="36"/>
    </row>
    <row r="45" spans="1:13">
      <c r="A45" s="3"/>
      <c r="B45" s="7"/>
      <c r="C45" s="7"/>
      <c r="D45" s="7"/>
      <c r="E45" s="7"/>
      <c r="F45" s="7"/>
      <c r="G45" s="35"/>
      <c r="H45" s="36"/>
      <c r="I45" s="36"/>
      <c r="J45" s="36"/>
      <c r="K45" s="36"/>
      <c r="L45" s="36"/>
      <c r="M45" s="36"/>
    </row>
    <row r="46" spans="1:13">
      <c r="A46" s="3"/>
      <c r="B46" s="7"/>
      <c r="C46" s="7"/>
      <c r="D46" s="7"/>
      <c r="E46" s="7"/>
      <c r="F46" s="7"/>
      <c r="G46" s="35"/>
      <c r="H46" s="36"/>
      <c r="I46" s="36"/>
      <c r="J46" s="36"/>
      <c r="K46" s="36"/>
      <c r="L46" s="36"/>
      <c r="M46" s="36"/>
    </row>
    <row r="47" spans="1:13">
      <c r="A47" s="3"/>
      <c r="B47" s="7"/>
      <c r="C47" s="7"/>
      <c r="D47" s="7"/>
      <c r="E47" s="7"/>
      <c r="F47" s="7"/>
      <c r="G47" s="35"/>
      <c r="H47" s="36"/>
      <c r="I47" s="36"/>
      <c r="J47" s="36"/>
      <c r="K47" s="36"/>
      <c r="L47" s="36"/>
      <c r="M47" s="36"/>
    </row>
    <row r="48" spans="1:13">
      <c r="A48" s="3"/>
      <c r="B48" s="7"/>
      <c r="C48" s="7"/>
      <c r="D48" s="7"/>
      <c r="E48" s="7"/>
      <c r="F48" s="7"/>
      <c r="G48" s="35"/>
      <c r="H48" s="36"/>
      <c r="I48" s="36"/>
      <c r="J48" s="36"/>
      <c r="K48" s="36"/>
      <c r="L48" s="36"/>
      <c r="M48" s="36"/>
    </row>
    <row r="49" spans="1:13">
      <c r="A49" s="3"/>
      <c r="B49" s="7"/>
      <c r="C49" s="7"/>
      <c r="D49" s="7"/>
      <c r="E49" s="7"/>
      <c r="F49" s="7"/>
      <c r="G49" s="35"/>
      <c r="H49" s="36"/>
      <c r="I49" s="36"/>
      <c r="J49" s="36"/>
      <c r="K49" s="36"/>
      <c r="L49" s="36"/>
      <c r="M49" s="36"/>
    </row>
    <row r="50" spans="1:13">
      <c r="A50" s="3"/>
      <c r="B50" s="7"/>
      <c r="C50" s="7"/>
      <c r="D50" s="7"/>
      <c r="E50" s="7"/>
      <c r="F50" s="7"/>
      <c r="G50" s="35"/>
      <c r="H50" s="36"/>
      <c r="I50" s="36"/>
      <c r="J50" s="36"/>
      <c r="K50" s="36"/>
      <c r="L50" s="36"/>
      <c r="M50" s="36"/>
    </row>
    <row r="51" spans="1:13">
      <c r="A51" s="3"/>
      <c r="B51" s="7"/>
      <c r="C51" s="7"/>
      <c r="D51" s="7"/>
      <c r="E51" s="7"/>
      <c r="F51" s="7"/>
      <c r="G51" s="35"/>
      <c r="H51" s="36"/>
      <c r="I51" s="36"/>
      <c r="J51" s="36"/>
      <c r="K51" s="36"/>
      <c r="L51" s="36"/>
      <c r="M51" s="36"/>
    </row>
    <row r="52" spans="1:13">
      <c r="A52" s="3"/>
      <c r="B52" s="7"/>
      <c r="C52" s="7"/>
      <c r="D52" s="7"/>
      <c r="E52" s="7"/>
      <c r="F52" s="7"/>
      <c r="G52" s="35"/>
      <c r="H52" s="36"/>
      <c r="I52" s="36"/>
      <c r="J52" s="36"/>
      <c r="K52" s="36"/>
      <c r="L52" s="36"/>
      <c r="M52" s="36"/>
    </row>
    <row r="53" spans="1:13">
      <c r="A53" s="3"/>
      <c r="B53" s="7"/>
      <c r="C53" s="7"/>
      <c r="D53" s="7"/>
      <c r="E53" s="7"/>
      <c r="F53" s="7"/>
      <c r="G53" s="35"/>
      <c r="H53" s="36"/>
      <c r="I53" s="36"/>
      <c r="J53" s="36"/>
      <c r="K53" s="36"/>
      <c r="L53" s="36"/>
      <c r="M53" s="36"/>
    </row>
    <row r="54" spans="1:13">
      <c r="A54" s="3"/>
      <c r="B54" s="7"/>
      <c r="C54" s="7"/>
      <c r="D54" s="7"/>
      <c r="E54" s="7"/>
      <c r="F54" s="7"/>
      <c r="G54" s="35"/>
      <c r="H54" s="36"/>
      <c r="I54" s="36"/>
      <c r="J54" s="36"/>
      <c r="K54" s="36"/>
      <c r="L54" s="36"/>
      <c r="M54" s="36"/>
    </row>
    <row r="55" spans="1:13">
      <c r="A55" s="3"/>
      <c r="B55" s="7"/>
      <c r="C55" s="7"/>
      <c r="D55" s="7"/>
      <c r="E55" s="7"/>
      <c r="F55" s="7"/>
      <c r="G55" s="35"/>
      <c r="H55" s="36"/>
      <c r="I55" s="36"/>
      <c r="J55" s="36"/>
      <c r="K55" s="36"/>
      <c r="L55" s="36"/>
      <c r="M55" s="36"/>
    </row>
    <row r="56" spans="1:13">
      <c r="A56" s="3"/>
      <c r="B56" s="7"/>
      <c r="C56" s="7"/>
      <c r="D56" s="7"/>
      <c r="E56" s="7"/>
      <c r="F56" s="7"/>
      <c r="G56" s="35"/>
      <c r="H56" s="36"/>
      <c r="I56" s="36"/>
      <c r="J56" s="36"/>
      <c r="K56" s="36"/>
      <c r="L56" s="36"/>
      <c r="M56" s="36"/>
    </row>
    <row r="57" spans="1:13">
      <c r="A57" s="3"/>
      <c r="B57" s="7"/>
      <c r="C57" s="7"/>
      <c r="D57" s="7"/>
      <c r="E57" s="7"/>
      <c r="F57" s="7"/>
      <c r="G57" s="35"/>
      <c r="H57" s="36"/>
      <c r="I57" s="36"/>
      <c r="J57" s="36"/>
      <c r="K57" s="36"/>
      <c r="L57" s="36"/>
      <c r="M57" s="36"/>
    </row>
    <row r="58" spans="1:13">
      <c r="A58" s="3"/>
      <c r="B58" s="7"/>
      <c r="C58" s="7"/>
      <c r="D58" s="7"/>
      <c r="E58" s="7"/>
      <c r="F58" s="7"/>
      <c r="G58" s="35"/>
      <c r="H58" s="36"/>
      <c r="I58" s="36"/>
      <c r="J58" s="36"/>
      <c r="K58" s="36"/>
      <c r="L58" s="36"/>
      <c r="M58" s="36"/>
    </row>
    <row r="59" spans="1:13">
      <c r="A59" s="3"/>
      <c r="B59" s="7"/>
      <c r="C59" s="7"/>
      <c r="D59" s="7"/>
      <c r="E59" s="7"/>
      <c r="F59" s="7"/>
      <c r="G59" s="35"/>
      <c r="H59" s="36"/>
      <c r="I59" s="36"/>
      <c r="J59" s="36"/>
      <c r="K59" s="36"/>
      <c r="L59" s="36"/>
      <c r="M59" s="36"/>
    </row>
    <row r="60" spans="1:13">
      <c r="A60" s="3"/>
      <c r="B60" s="7"/>
      <c r="C60" s="7"/>
      <c r="D60" s="7"/>
      <c r="E60" s="7"/>
      <c r="F60" s="7"/>
      <c r="G60" s="35"/>
      <c r="H60" s="36"/>
      <c r="I60" s="36"/>
      <c r="J60" s="36"/>
      <c r="K60" s="36"/>
      <c r="L60" s="36"/>
      <c r="M60" s="36"/>
    </row>
    <row r="61" spans="1:13">
      <c r="A61" s="3"/>
      <c r="B61" s="7"/>
      <c r="C61" s="7"/>
      <c r="D61" s="7"/>
      <c r="E61" s="7"/>
      <c r="F61" s="7"/>
      <c r="G61" s="35"/>
      <c r="H61" s="36"/>
      <c r="I61" s="36"/>
      <c r="J61" s="36"/>
      <c r="K61" s="36"/>
      <c r="L61" s="36"/>
      <c r="M61" s="36"/>
    </row>
    <row r="62" spans="1:13">
      <c r="A62" s="3"/>
      <c r="B62" s="7"/>
      <c r="C62" s="7"/>
      <c r="D62" s="7"/>
      <c r="E62" s="7"/>
      <c r="F62" s="7"/>
      <c r="G62" s="35"/>
      <c r="H62" s="36"/>
      <c r="I62" s="36"/>
      <c r="J62" s="36"/>
      <c r="K62" s="36"/>
      <c r="L62" s="36"/>
      <c r="M62" s="36"/>
    </row>
    <row r="63" spans="1:13">
      <c r="A63" s="3"/>
      <c r="B63" s="7"/>
      <c r="C63" s="7"/>
      <c r="D63" s="7"/>
      <c r="E63" s="7"/>
      <c r="F63" s="7"/>
      <c r="G63" s="35"/>
      <c r="H63" s="36"/>
      <c r="I63" s="36"/>
      <c r="J63" s="36"/>
      <c r="K63" s="36"/>
      <c r="L63" s="36"/>
      <c r="M63" s="36"/>
    </row>
    <row r="64" spans="1:13">
      <c r="A64" s="3"/>
      <c r="B64" s="7"/>
      <c r="C64" s="7"/>
      <c r="D64" s="7"/>
      <c r="E64" s="7"/>
      <c r="F64" s="7"/>
      <c r="G64" s="35"/>
      <c r="H64" s="36"/>
      <c r="I64" s="36"/>
      <c r="J64" s="36"/>
      <c r="K64" s="36"/>
      <c r="L64" s="36"/>
      <c r="M64" s="36"/>
    </row>
    <row r="65" spans="1:13">
      <c r="A65" s="3"/>
      <c r="B65" s="7"/>
      <c r="C65" s="7"/>
      <c r="D65" s="7"/>
      <c r="E65" s="7"/>
      <c r="F65" s="7"/>
      <c r="G65" s="35"/>
      <c r="H65" s="36"/>
      <c r="I65" s="36"/>
      <c r="J65" s="36"/>
      <c r="K65" s="36"/>
      <c r="L65" s="36"/>
      <c r="M65" s="36"/>
    </row>
    <row r="66" spans="1:13">
      <c r="A66" s="3"/>
      <c r="B66" s="7"/>
      <c r="C66" s="7"/>
      <c r="D66" s="7"/>
      <c r="E66" s="7"/>
      <c r="F66" s="7"/>
      <c r="G66" s="35"/>
      <c r="H66" s="36"/>
      <c r="I66" s="36"/>
      <c r="J66" s="36"/>
      <c r="K66" s="36"/>
      <c r="L66" s="36"/>
      <c r="M66" s="36"/>
    </row>
    <row r="67" spans="1:13">
      <c r="A67" s="3"/>
      <c r="B67" s="7"/>
      <c r="C67" s="7"/>
      <c r="D67" s="7"/>
      <c r="E67" s="7"/>
      <c r="F67" s="7"/>
      <c r="G67" s="35"/>
      <c r="H67" s="36"/>
      <c r="I67" s="36"/>
      <c r="J67" s="36"/>
      <c r="K67" s="36"/>
      <c r="L67" s="36"/>
      <c r="M67" s="36"/>
    </row>
    <row r="68" spans="1:13">
      <c r="A68" s="3"/>
      <c r="B68" s="7"/>
      <c r="C68" s="7"/>
      <c r="D68" s="7"/>
      <c r="E68" s="7"/>
      <c r="F68" s="7"/>
      <c r="G68" s="35"/>
      <c r="H68" s="36"/>
      <c r="I68" s="36"/>
      <c r="J68" s="36"/>
      <c r="K68" s="36"/>
      <c r="L68" s="36"/>
      <c r="M68" s="36"/>
    </row>
    <row r="69" spans="1:13">
      <c r="A69" s="3"/>
      <c r="B69" s="7"/>
      <c r="C69" s="7"/>
      <c r="D69" s="7"/>
      <c r="E69" s="7"/>
      <c r="F69" s="7"/>
      <c r="G69" s="35"/>
      <c r="H69" s="36"/>
      <c r="I69" s="36"/>
      <c r="J69" s="36"/>
      <c r="K69" s="36"/>
      <c r="L69" s="36"/>
      <c r="M69" s="36"/>
    </row>
  </sheetData>
  <mergeCells count="27">
    <mergeCell ref="A20:L20"/>
    <mergeCell ref="C16:F16"/>
    <mergeCell ref="A17:M17"/>
    <mergeCell ref="C18:F18"/>
    <mergeCell ref="M18:M19"/>
    <mergeCell ref="C19:F19"/>
    <mergeCell ref="C15:F15"/>
    <mergeCell ref="A12:M12"/>
    <mergeCell ref="M13:M16"/>
    <mergeCell ref="A13:A14"/>
    <mergeCell ref="B13:B15"/>
    <mergeCell ref="C13:F13"/>
    <mergeCell ref="G13:G14"/>
    <mergeCell ref="H13:H14"/>
    <mergeCell ref="I13:I14"/>
    <mergeCell ref="J13:J14"/>
    <mergeCell ref="K13:K14"/>
    <mergeCell ref="L13:L14"/>
    <mergeCell ref="C14:F14"/>
    <mergeCell ref="A1:M1"/>
    <mergeCell ref="A6:H6"/>
    <mergeCell ref="C7:F7"/>
    <mergeCell ref="A8:M8"/>
    <mergeCell ref="C9:F9"/>
    <mergeCell ref="M9:M11"/>
    <mergeCell ref="C11:F11"/>
    <mergeCell ref="C10:F10"/>
  </mergeCells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60"/>
  <sheetViews>
    <sheetView topLeftCell="A3" zoomScale="90" zoomScaleNormal="90" workbookViewId="0">
      <selection activeCell="R14" sqref="R14"/>
    </sheetView>
  </sheetViews>
  <sheetFormatPr defaultColWidth="9" defaultRowHeight="24" customHeight="1"/>
  <cols>
    <col min="1" max="1" width="8.375" style="1" customWidth="1"/>
    <col min="2" max="2" width="16.125" style="2" customWidth="1"/>
    <col min="3" max="5" width="20" style="2" customWidth="1"/>
    <col min="6" max="6" width="13.5" style="2" customWidth="1"/>
    <col min="7" max="7" width="7.375" style="3" customWidth="1"/>
    <col min="8" max="8" width="8.625" style="3" customWidth="1"/>
    <col min="9" max="12" width="7.375" style="3" customWidth="1"/>
    <col min="13" max="13" width="10.625" style="3" customWidth="1"/>
    <col min="14" max="16384" width="9" style="3"/>
  </cols>
  <sheetData>
    <row r="1" spans="1:13" ht="38.25" customHeight="1">
      <c r="A1" s="224" t="s">
        <v>22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3" ht="24" customHeight="1">
      <c r="A2" s="4" t="s">
        <v>0</v>
      </c>
      <c r="B2" s="4" t="s">
        <v>39</v>
      </c>
      <c r="C2" s="4"/>
      <c r="D2" s="4"/>
      <c r="E2" s="4"/>
      <c r="F2" s="4" t="s">
        <v>40</v>
      </c>
      <c r="G2" s="5"/>
      <c r="H2" s="6"/>
      <c r="I2" s="17"/>
      <c r="J2" s="173"/>
      <c r="K2" s="173"/>
      <c r="L2" s="174"/>
      <c r="M2" s="174"/>
    </row>
    <row r="3" spans="1:13" ht="24" customHeight="1">
      <c r="A3" s="7" t="s">
        <v>42</v>
      </c>
      <c r="B3" s="7" t="s">
        <v>28</v>
      </c>
      <c r="C3" s="7"/>
      <c r="D3" s="7"/>
      <c r="E3" s="7"/>
      <c r="F3" s="7" t="s">
        <v>265</v>
      </c>
      <c r="G3" s="2"/>
      <c r="H3" s="8"/>
      <c r="I3" s="8"/>
      <c r="J3" s="19"/>
      <c r="K3" s="19"/>
    </row>
    <row r="4" spans="1:13" ht="24" customHeight="1">
      <c r="A4" s="9" t="s">
        <v>1</v>
      </c>
      <c r="B4" s="9" t="s">
        <v>119</v>
      </c>
      <c r="C4" s="5"/>
      <c r="D4" s="5"/>
      <c r="E4" s="5"/>
      <c r="F4" s="4"/>
      <c r="G4" s="17"/>
      <c r="H4" s="6"/>
      <c r="I4" s="174"/>
      <c r="J4" s="175"/>
      <c r="K4" s="174"/>
      <c r="L4" s="174"/>
      <c r="M4" s="174"/>
    </row>
    <row r="5" spans="1:13" ht="24" customHeight="1">
      <c r="A5" s="10"/>
      <c r="B5" s="10"/>
      <c r="C5" s="11"/>
      <c r="D5" s="11"/>
      <c r="E5" s="11"/>
      <c r="F5" s="12"/>
      <c r="G5" s="13"/>
      <c r="H5" s="14"/>
      <c r="I5" s="14"/>
      <c r="J5" s="13"/>
      <c r="K5" s="13"/>
      <c r="L5" s="21"/>
      <c r="M5" s="13"/>
    </row>
    <row r="6" spans="1:13" ht="24" customHeight="1" thickBot="1">
      <c r="A6" s="225"/>
      <c r="B6" s="225"/>
      <c r="C6" s="225"/>
      <c r="D6" s="225"/>
      <c r="E6" s="225"/>
      <c r="F6" s="225"/>
      <c r="G6" s="225"/>
      <c r="H6" s="225"/>
      <c r="I6" s="35"/>
      <c r="J6" s="35"/>
      <c r="K6" s="52"/>
      <c r="L6" s="53"/>
    </row>
    <row r="7" spans="1:13" ht="24" customHeight="1" thickBot="1">
      <c r="A7" s="57" t="s">
        <v>2</v>
      </c>
      <c r="B7" s="58" t="s">
        <v>3</v>
      </c>
      <c r="C7" s="226" t="s">
        <v>4</v>
      </c>
      <c r="D7" s="227"/>
      <c r="E7" s="227"/>
      <c r="F7" s="276"/>
      <c r="G7" s="59" t="s">
        <v>5</v>
      </c>
      <c r="H7" s="60" t="s">
        <v>6</v>
      </c>
      <c r="I7" s="60" t="s">
        <v>7</v>
      </c>
      <c r="J7" s="60" t="s">
        <v>8</v>
      </c>
      <c r="K7" s="60" t="s">
        <v>9</v>
      </c>
      <c r="L7" s="61" t="s">
        <v>10</v>
      </c>
      <c r="M7" s="62" t="s">
        <v>11</v>
      </c>
    </row>
    <row r="8" spans="1:13" ht="24" customHeight="1">
      <c r="A8" s="285" t="s">
        <v>81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7"/>
    </row>
    <row r="9" spans="1:13" ht="24" customHeight="1">
      <c r="A9" s="150">
        <v>1</v>
      </c>
      <c r="B9" s="149" t="s">
        <v>30</v>
      </c>
      <c r="C9" s="315" t="s">
        <v>170</v>
      </c>
      <c r="D9" s="315"/>
      <c r="E9" s="315"/>
      <c r="F9" s="315"/>
      <c r="G9" s="83">
        <v>260</v>
      </c>
      <c r="H9" s="98" t="s">
        <v>123</v>
      </c>
      <c r="I9" s="99">
        <v>1</v>
      </c>
      <c r="J9" s="99">
        <v>1</v>
      </c>
      <c r="K9" s="99">
        <v>1</v>
      </c>
      <c r="L9" s="99">
        <f t="shared" ref="L9:L23" si="0">G9*I9*J9*K9</f>
        <v>260</v>
      </c>
      <c r="M9" s="259">
        <f>SUM(L9:L23)</f>
        <v>24638</v>
      </c>
    </row>
    <row r="10" spans="1:13" ht="24" customHeight="1">
      <c r="A10" s="150">
        <v>2</v>
      </c>
      <c r="B10" s="149" t="s">
        <v>118</v>
      </c>
      <c r="C10" s="315" t="s">
        <v>124</v>
      </c>
      <c r="D10" s="315"/>
      <c r="E10" s="315"/>
      <c r="F10" s="315"/>
      <c r="G10" s="83">
        <v>200</v>
      </c>
      <c r="H10" s="98" t="s">
        <v>123</v>
      </c>
      <c r="I10" s="99">
        <v>1</v>
      </c>
      <c r="J10" s="99">
        <v>1</v>
      </c>
      <c r="K10" s="99">
        <v>6</v>
      </c>
      <c r="L10" s="99">
        <f t="shared" si="0"/>
        <v>1200</v>
      </c>
      <c r="M10" s="259"/>
    </row>
    <row r="11" spans="1:13" ht="24" customHeight="1">
      <c r="A11" s="150">
        <v>3</v>
      </c>
      <c r="B11" s="149" t="s">
        <v>107</v>
      </c>
      <c r="C11" s="314" t="s">
        <v>171</v>
      </c>
      <c r="D11" s="314"/>
      <c r="E11" s="314"/>
      <c r="F11" s="314"/>
      <c r="G11" s="83">
        <v>200</v>
      </c>
      <c r="H11" s="98" t="s">
        <v>61</v>
      </c>
      <c r="I11" s="99">
        <v>1</v>
      </c>
      <c r="J11" s="99">
        <v>1</v>
      </c>
      <c r="K11" s="99">
        <v>6</v>
      </c>
      <c r="L11" s="99">
        <f t="shared" si="0"/>
        <v>1200</v>
      </c>
      <c r="M11" s="259"/>
    </row>
    <row r="12" spans="1:13" ht="24" customHeight="1">
      <c r="A12" s="150">
        <v>4</v>
      </c>
      <c r="B12" s="149" t="s">
        <v>167</v>
      </c>
      <c r="C12" s="314" t="s">
        <v>186</v>
      </c>
      <c r="D12" s="314"/>
      <c r="E12" s="314"/>
      <c r="F12" s="314"/>
      <c r="G12" s="83">
        <v>60</v>
      </c>
      <c r="H12" s="98" t="s">
        <v>61</v>
      </c>
      <c r="I12" s="99">
        <v>1</v>
      </c>
      <c r="J12" s="99">
        <v>1</v>
      </c>
      <c r="K12" s="99">
        <v>4</v>
      </c>
      <c r="L12" s="99">
        <f t="shared" ref="L12" si="1">G12*I12*J12*K12</f>
        <v>240</v>
      </c>
      <c r="M12" s="259"/>
    </row>
    <row r="13" spans="1:13" ht="24" customHeight="1">
      <c r="A13" s="150">
        <v>5</v>
      </c>
      <c r="B13" s="149" t="s">
        <v>105</v>
      </c>
      <c r="C13" s="315" t="s">
        <v>108</v>
      </c>
      <c r="D13" s="315"/>
      <c r="E13" s="315"/>
      <c r="F13" s="315"/>
      <c r="G13" s="83">
        <v>115</v>
      </c>
      <c r="H13" s="98" t="s">
        <v>61</v>
      </c>
      <c r="I13" s="99">
        <v>1</v>
      </c>
      <c r="J13" s="99">
        <v>1</v>
      </c>
      <c r="K13" s="99">
        <v>4</v>
      </c>
      <c r="L13" s="99">
        <f t="shared" si="0"/>
        <v>460</v>
      </c>
      <c r="M13" s="259"/>
    </row>
    <row r="14" spans="1:13" ht="24" customHeight="1">
      <c r="A14" s="150">
        <v>6</v>
      </c>
      <c r="B14" s="149" t="s">
        <v>106</v>
      </c>
      <c r="C14" s="315" t="s">
        <v>109</v>
      </c>
      <c r="D14" s="315"/>
      <c r="E14" s="315"/>
      <c r="F14" s="315"/>
      <c r="G14" s="83">
        <v>50</v>
      </c>
      <c r="H14" s="98" t="s">
        <v>61</v>
      </c>
      <c r="I14" s="99">
        <v>1</v>
      </c>
      <c r="J14" s="99">
        <v>1</v>
      </c>
      <c r="K14" s="99">
        <v>12</v>
      </c>
      <c r="L14" s="99">
        <f t="shared" si="0"/>
        <v>600</v>
      </c>
      <c r="M14" s="259"/>
    </row>
    <row r="15" spans="1:13" ht="24" customHeight="1">
      <c r="A15" s="150">
        <v>7</v>
      </c>
      <c r="B15" s="149" t="s">
        <v>86</v>
      </c>
      <c r="C15" s="315" t="s">
        <v>125</v>
      </c>
      <c r="D15" s="315"/>
      <c r="E15" s="315"/>
      <c r="F15" s="315"/>
      <c r="G15" s="83">
        <v>220</v>
      </c>
      <c r="H15" s="98" t="s">
        <v>123</v>
      </c>
      <c r="I15" s="99">
        <v>1</v>
      </c>
      <c r="J15" s="99">
        <v>1</v>
      </c>
      <c r="K15" s="99">
        <v>10</v>
      </c>
      <c r="L15" s="99">
        <f t="shared" si="0"/>
        <v>2200</v>
      </c>
      <c r="M15" s="259"/>
    </row>
    <row r="16" spans="1:13" ht="24" customHeight="1">
      <c r="A16" s="150">
        <v>8</v>
      </c>
      <c r="B16" s="149" t="s">
        <v>126</v>
      </c>
      <c r="C16" s="315" t="s">
        <v>62</v>
      </c>
      <c r="D16" s="315"/>
      <c r="E16" s="315"/>
      <c r="F16" s="315"/>
      <c r="G16" s="83">
        <v>90</v>
      </c>
      <c r="H16" s="98" t="s">
        <v>123</v>
      </c>
      <c r="I16" s="99">
        <v>1</v>
      </c>
      <c r="J16" s="99">
        <v>1</v>
      </c>
      <c r="K16" s="99">
        <v>40</v>
      </c>
      <c r="L16" s="99">
        <f t="shared" si="0"/>
        <v>3600</v>
      </c>
      <c r="M16" s="259"/>
    </row>
    <row r="17" spans="1:13" ht="24" customHeight="1">
      <c r="A17" s="150">
        <v>9</v>
      </c>
      <c r="B17" s="149" t="s">
        <v>127</v>
      </c>
      <c r="C17" s="315" t="s">
        <v>266</v>
      </c>
      <c r="D17" s="315"/>
      <c r="E17" s="315"/>
      <c r="F17" s="315"/>
      <c r="G17" s="83">
        <v>500</v>
      </c>
      <c r="H17" s="98" t="s">
        <v>123</v>
      </c>
      <c r="I17" s="99">
        <v>1</v>
      </c>
      <c r="J17" s="99">
        <v>1</v>
      </c>
      <c r="K17" s="99">
        <v>2</v>
      </c>
      <c r="L17" s="99">
        <f t="shared" si="0"/>
        <v>1000</v>
      </c>
      <c r="M17" s="259"/>
    </row>
    <row r="18" spans="1:13" ht="24" customHeight="1">
      <c r="A18" s="150">
        <v>10</v>
      </c>
      <c r="B18" s="149" t="s">
        <v>38</v>
      </c>
      <c r="C18" s="315" t="s">
        <v>103</v>
      </c>
      <c r="D18" s="315"/>
      <c r="E18" s="315"/>
      <c r="F18" s="315"/>
      <c r="G18" s="83">
        <v>240</v>
      </c>
      <c r="H18" s="98" t="s">
        <v>123</v>
      </c>
      <c r="I18" s="99">
        <v>1</v>
      </c>
      <c r="J18" s="99">
        <v>1</v>
      </c>
      <c r="K18" s="99">
        <v>2</v>
      </c>
      <c r="L18" s="99">
        <f t="shared" si="0"/>
        <v>480</v>
      </c>
      <c r="M18" s="259"/>
    </row>
    <row r="19" spans="1:13" ht="24" customHeight="1">
      <c r="A19" s="150">
        <v>11</v>
      </c>
      <c r="B19" s="149" t="s">
        <v>71</v>
      </c>
      <c r="C19" s="315" t="s">
        <v>110</v>
      </c>
      <c r="D19" s="315"/>
      <c r="E19" s="315"/>
      <c r="F19" s="315"/>
      <c r="G19" s="83">
        <v>2500</v>
      </c>
      <c r="H19" s="98" t="s">
        <v>123</v>
      </c>
      <c r="I19" s="99">
        <v>1</v>
      </c>
      <c r="J19" s="99">
        <v>1</v>
      </c>
      <c r="K19" s="99">
        <v>2</v>
      </c>
      <c r="L19" s="99">
        <f t="shared" si="0"/>
        <v>5000</v>
      </c>
      <c r="M19" s="259"/>
    </row>
    <row r="20" spans="1:13" ht="24" customHeight="1">
      <c r="A20" s="150">
        <v>12</v>
      </c>
      <c r="B20" s="149" t="s">
        <v>128</v>
      </c>
      <c r="C20" s="315" t="s">
        <v>129</v>
      </c>
      <c r="D20" s="315"/>
      <c r="E20" s="315"/>
      <c r="F20" s="315"/>
      <c r="G20" s="83">
        <v>50</v>
      </c>
      <c r="H20" s="98" t="s">
        <v>130</v>
      </c>
      <c r="I20" s="99">
        <v>1</v>
      </c>
      <c r="J20" s="99">
        <v>1</v>
      </c>
      <c r="K20" s="99">
        <v>4</v>
      </c>
      <c r="L20" s="99">
        <f t="shared" si="0"/>
        <v>200</v>
      </c>
      <c r="M20" s="259"/>
    </row>
    <row r="21" spans="1:13" ht="24" customHeight="1">
      <c r="A21" s="150">
        <v>13</v>
      </c>
      <c r="B21" s="149" t="s">
        <v>131</v>
      </c>
      <c r="C21" s="315" t="s">
        <v>165</v>
      </c>
      <c r="D21" s="315"/>
      <c r="E21" s="315"/>
      <c r="F21" s="315"/>
      <c r="G21" s="83">
        <v>1800</v>
      </c>
      <c r="H21" s="98" t="s">
        <v>61</v>
      </c>
      <c r="I21" s="99">
        <v>1</v>
      </c>
      <c r="J21" s="99">
        <v>1</v>
      </c>
      <c r="K21" s="99">
        <v>1</v>
      </c>
      <c r="L21" s="99">
        <f t="shared" si="0"/>
        <v>1800</v>
      </c>
      <c r="M21" s="259"/>
    </row>
    <row r="22" spans="1:13" ht="24" customHeight="1">
      <c r="A22" s="150">
        <v>14</v>
      </c>
      <c r="B22" s="149" t="s">
        <v>132</v>
      </c>
      <c r="C22" s="315" t="s">
        <v>168</v>
      </c>
      <c r="D22" s="315"/>
      <c r="E22" s="315"/>
      <c r="F22" s="315"/>
      <c r="G22" s="83">
        <v>500</v>
      </c>
      <c r="H22" s="98" t="s">
        <v>123</v>
      </c>
      <c r="I22" s="99">
        <v>1</v>
      </c>
      <c r="J22" s="99">
        <v>1</v>
      </c>
      <c r="K22" s="99">
        <v>6</v>
      </c>
      <c r="L22" s="99">
        <f t="shared" si="0"/>
        <v>3000</v>
      </c>
      <c r="M22" s="259"/>
    </row>
    <row r="23" spans="1:13" ht="24" customHeight="1" thickBot="1">
      <c r="A23" s="151">
        <v>15</v>
      </c>
      <c r="B23" s="103" t="s">
        <v>88</v>
      </c>
      <c r="C23" s="316" t="s">
        <v>133</v>
      </c>
      <c r="D23" s="316"/>
      <c r="E23" s="316"/>
      <c r="F23" s="316"/>
      <c r="G23" s="104">
        <v>1699</v>
      </c>
      <c r="H23" s="105" t="s">
        <v>89</v>
      </c>
      <c r="I23" s="95">
        <v>1</v>
      </c>
      <c r="J23" s="95">
        <v>1</v>
      </c>
      <c r="K23" s="95">
        <v>2</v>
      </c>
      <c r="L23" s="95">
        <f t="shared" si="0"/>
        <v>3398</v>
      </c>
      <c r="M23" s="260"/>
    </row>
    <row r="24" spans="1:13" ht="24" customHeight="1" thickBot="1">
      <c r="A24" s="252" t="s">
        <v>13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3"/>
      <c r="L24" s="254"/>
      <c r="M24" s="64">
        <f>M9</f>
        <v>24638</v>
      </c>
    </row>
    <row r="25" spans="1:13" ht="24" customHeight="1" thickTop="1">
      <c r="A25" s="24" t="s">
        <v>15</v>
      </c>
      <c r="B25" s="25" t="s">
        <v>101</v>
      </c>
      <c r="C25" s="40"/>
      <c r="D25" s="40"/>
      <c r="E25" s="40"/>
      <c r="F25" s="40"/>
      <c r="G25" s="41"/>
      <c r="H25" s="26"/>
      <c r="I25" s="26"/>
      <c r="J25" s="26"/>
      <c r="K25" s="26"/>
      <c r="L25" s="55"/>
      <c r="M25" s="66"/>
    </row>
    <row r="26" spans="1:13" ht="24" customHeight="1">
      <c r="A26" s="42"/>
      <c r="B26" s="25" t="s">
        <v>74</v>
      </c>
      <c r="C26" s="40"/>
      <c r="D26" s="40"/>
      <c r="E26" s="40"/>
      <c r="F26" s="40"/>
      <c r="G26" s="41"/>
      <c r="H26" s="26"/>
      <c r="I26" s="26"/>
      <c r="J26" s="26"/>
      <c r="K26" s="26"/>
      <c r="L26" s="55"/>
      <c r="M26" s="67"/>
    </row>
    <row r="27" spans="1:13" ht="24" customHeight="1">
      <c r="A27" s="42"/>
      <c r="B27" s="25" t="s">
        <v>72</v>
      </c>
      <c r="C27" s="40"/>
      <c r="D27" s="40"/>
      <c r="E27" s="40"/>
      <c r="F27" s="40"/>
      <c r="G27" s="41"/>
      <c r="H27" s="26"/>
      <c r="I27" s="26"/>
      <c r="J27" s="26"/>
      <c r="K27" s="26"/>
      <c r="L27" s="41"/>
      <c r="M27" s="68"/>
    </row>
    <row r="28" spans="1:13" ht="24" customHeight="1" thickBot="1">
      <c r="A28" s="43"/>
      <c r="B28" s="44" t="s">
        <v>73</v>
      </c>
      <c r="C28" s="45"/>
      <c r="D28" s="45"/>
      <c r="E28" s="45"/>
      <c r="F28" s="45"/>
      <c r="G28" s="46"/>
      <c r="H28" s="47"/>
      <c r="I28" s="47"/>
      <c r="J28" s="47"/>
      <c r="K28" s="47"/>
      <c r="L28" s="46"/>
      <c r="M28" s="69"/>
    </row>
    <row r="29" spans="1:13" ht="24" customHeight="1">
      <c r="B29" s="7"/>
      <c r="C29" s="7"/>
      <c r="D29" s="7"/>
      <c r="E29" s="7"/>
      <c r="F29" s="7"/>
      <c r="G29" s="35"/>
      <c r="H29" s="36"/>
      <c r="I29" s="36"/>
      <c r="J29" s="36"/>
      <c r="K29" s="36"/>
      <c r="L29" s="36"/>
      <c r="M29" s="36"/>
    </row>
    <row r="30" spans="1:13" ht="24" customHeight="1">
      <c r="B30" s="7"/>
      <c r="C30" s="7"/>
      <c r="D30" s="7"/>
      <c r="E30" s="7"/>
      <c r="F30" s="7"/>
      <c r="G30" s="35"/>
      <c r="H30" s="36"/>
      <c r="I30" s="36"/>
      <c r="J30" s="36"/>
      <c r="K30" s="36"/>
      <c r="L30" s="36"/>
      <c r="M30" s="36"/>
    </row>
    <row r="31" spans="1:13" ht="24" customHeight="1">
      <c r="B31" s="7"/>
      <c r="C31" s="7"/>
      <c r="D31" s="7"/>
      <c r="E31" s="7"/>
      <c r="F31" s="7"/>
      <c r="G31" s="35"/>
      <c r="H31" s="36"/>
      <c r="I31" s="36"/>
      <c r="J31" s="36"/>
      <c r="K31" s="36"/>
      <c r="L31" s="36"/>
      <c r="M31" s="36"/>
    </row>
    <row r="32" spans="1:13" ht="24" customHeight="1">
      <c r="B32" s="7"/>
      <c r="C32" s="7"/>
      <c r="D32" s="7"/>
      <c r="E32" s="7"/>
      <c r="F32" s="7"/>
      <c r="G32" s="35"/>
      <c r="H32" s="36"/>
      <c r="I32" s="36"/>
      <c r="J32" s="36"/>
      <c r="K32" s="36"/>
      <c r="L32" s="36"/>
      <c r="M32" s="36"/>
    </row>
    <row r="33" spans="1:13" ht="24" customHeight="1">
      <c r="B33" s="7"/>
      <c r="C33" s="7"/>
      <c r="D33" s="7"/>
      <c r="E33" s="7"/>
      <c r="F33" s="7"/>
      <c r="G33" s="35"/>
      <c r="H33" s="36"/>
      <c r="I33" s="36"/>
      <c r="J33" s="36"/>
      <c r="K33" s="36"/>
      <c r="L33" s="36"/>
      <c r="M33" s="36"/>
    </row>
    <row r="34" spans="1:13" ht="24" customHeight="1">
      <c r="B34" s="7"/>
      <c r="C34" s="7"/>
      <c r="D34" s="7"/>
      <c r="E34" s="7"/>
      <c r="F34" s="7"/>
      <c r="G34" s="35"/>
      <c r="H34" s="36"/>
      <c r="I34" s="36"/>
      <c r="J34" s="36"/>
      <c r="K34" s="36"/>
      <c r="L34" s="36"/>
      <c r="M34" s="36"/>
    </row>
    <row r="35" spans="1:13" ht="24" customHeight="1">
      <c r="B35" s="7"/>
      <c r="C35" s="7"/>
      <c r="D35" s="7"/>
      <c r="E35" s="7"/>
      <c r="F35" s="7"/>
      <c r="G35" s="35"/>
      <c r="H35" s="36"/>
      <c r="I35" s="36"/>
      <c r="J35" s="36"/>
      <c r="K35" s="36"/>
      <c r="L35" s="36"/>
      <c r="M35" s="36"/>
    </row>
    <row r="36" spans="1:13" ht="24" customHeight="1">
      <c r="A36" s="3"/>
      <c r="B36" s="7"/>
      <c r="C36" s="7"/>
      <c r="D36" s="7"/>
      <c r="E36" s="7"/>
      <c r="F36" s="7"/>
      <c r="G36" s="35"/>
      <c r="H36" s="36"/>
      <c r="I36" s="36"/>
      <c r="J36" s="36"/>
      <c r="K36" s="36"/>
      <c r="L36" s="36"/>
      <c r="M36" s="36"/>
    </row>
    <row r="37" spans="1:13" ht="24" customHeight="1">
      <c r="A37" s="3"/>
      <c r="B37" s="7"/>
      <c r="C37" s="7"/>
      <c r="D37" s="7"/>
      <c r="E37" s="7"/>
      <c r="F37" s="7"/>
      <c r="G37" s="35"/>
      <c r="H37" s="36"/>
      <c r="I37" s="36"/>
      <c r="J37" s="36"/>
      <c r="K37" s="36"/>
      <c r="L37" s="36"/>
      <c r="M37" s="36"/>
    </row>
    <row r="38" spans="1:13" ht="24" customHeight="1">
      <c r="A38" s="3"/>
      <c r="B38" s="7"/>
      <c r="C38" s="7"/>
      <c r="D38" s="7"/>
      <c r="E38" s="7"/>
      <c r="F38" s="7"/>
      <c r="G38" s="35"/>
      <c r="H38" s="36"/>
      <c r="I38" s="36"/>
      <c r="J38" s="36"/>
      <c r="K38" s="36"/>
      <c r="L38" s="36"/>
      <c r="M38" s="36"/>
    </row>
    <row r="39" spans="1:13" ht="24" customHeight="1">
      <c r="A39" s="3"/>
      <c r="B39" s="7"/>
      <c r="C39" s="7"/>
      <c r="D39" s="7"/>
      <c r="E39" s="7"/>
      <c r="F39" s="7"/>
      <c r="G39" s="35"/>
      <c r="H39" s="36"/>
      <c r="I39" s="36"/>
      <c r="J39" s="36"/>
      <c r="K39" s="36"/>
      <c r="L39" s="36"/>
      <c r="M39" s="36"/>
    </row>
    <row r="40" spans="1:13" ht="24" customHeight="1">
      <c r="A40" s="3"/>
      <c r="B40" s="7"/>
      <c r="C40" s="7"/>
      <c r="D40" s="7"/>
      <c r="E40" s="7"/>
      <c r="F40" s="7"/>
      <c r="G40" s="35"/>
      <c r="H40" s="36"/>
      <c r="I40" s="36"/>
      <c r="J40" s="36"/>
      <c r="K40" s="36"/>
      <c r="L40" s="36"/>
      <c r="M40" s="36"/>
    </row>
    <row r="41" spans="1:13" ht="24" customHeight="1">
      <c r="A41" s="3"/>
      <c r="B41" s="7"/>
      <c r="C41" s="7"/>
      <c r="D41" s="7"/>
      <c r="E41" s="7"/>
      <c r="F41" s="7"/>
      <c r="G41" s="35"/>
      <c r="H41" s="36"/>
      <c r="I41" s="36"/>
      <c r="J41" s="36"/>
      <c r="K41" s="36"/>
      <c r="L41" s="36"/>
      <c r="M41" s="36"/>
    </row>
    <row r="42" spans="1:13" ht="24" customHeight="1">
      <c r="A42" s="3"/>
      <c r="B42" s="7"/>
      <c r="C42" s="7"/>
      <c r="D42" s="7"/>
      <c r="E42" s="7"/>
      <c r="F42" s="7"/>
      <c r="G42" s="35"/>
      <c r="H42" s="36"/>
      <c r="I42" s="36"/>
      <c r="J42" s="36"/>
      <c r="K42" s="36"/>
      <c r="L42" s="36"/>
      <c r="M42" s="36"/>
    </row>
    <row r="43" spans="1:13" ht="24" customHeight="1">
      <c r="A43" s="3"/>
      <c r="B43" s="7"/>
      <c r="C43" s="7"/>
      <c r="D43" s="7"/>
      <c r="E43" s="7"/>
      <c r="F43" s="7"/>
      <c r="G43" s="35"/>
      <c r="H43" s="36"/>
      <c r="I43" s="36"/>
      <c r="J43" s="36"/>
      <c r="K43" s="36"/>
      <c r="L43" s="36"/>
      <c r="M43" s="36"/>
    </row>
    <row r="44" spans="1:13" ht="24" customHeight="1">
      <c r="A44" s="3"/>
      <c r="B44" s="7"/>
      <c r="C44" s="7"/>
      <c r="D44" s="7"/>
      <c r="E44" s="7"/>
      <c r="F44" s="7"/>
      <c r="G44" s="35"/>
      <c r="H44" s="36"/>
      <c r="I44" s="36"/>
      <c r="J44" s="36"/>
      <c r="K44" s="36"/>
      <c r="L44" s="36"/>
      <c r="M44" s="36"/>
    </row>
    <row r="45" spans="1:13" ht="24" customHeight="1">
      <c r="A45" s="3"/>
      <c r="B45" s="7"/>
      <c r="C45" s="7"/>
      <c r="D45" s="7"/>
      <c r="E45" s="7"/>
      <c r="F45" s="7"/>
      <c r="G45" s="35"/>
      <c r="H45" s="36"/>
      <c r="I45" s="36"/>
      <c r="J45" s="36"/>
      <c r="K45" s="36"/>
      <c r="L45" s="36"/>
      <c r="M45" s="36"/>
    </row>
    <row r="46" spans="1:13" ht="24" customHeight="1">
      <c r="A46" s="3"/>
      <c r="B46" s="7"/>
      <c r="C46" s="7"/>
      <c r="D46" s="7"/>
      <c r="E46" s="7"/>
      <c r="F46" s="7"/>
      <c r="G46" s="35"/>
      <c r="H46" s="36"/>
      <c r="I46" s="36"/>
      <c r="J46" s="36"/>
      <c r="K46" s="36"/>
      <c r="L46" s="36"/>
      <c r="M46" s="36"/>
    </row>
    <row r="47" spans="1:13" ht="24" customHeight="1">
      <c r="A47" s="3"/>
      <c r="B47" s="7"/>
      <c r="C47" s="7"/>
      <c r="D47" s="7"/>
      <c r="E47" s="7"/>
      <c r="F47" s="7"/>
      <c r="G47" s="35"/>
      <c r="H47" s="36"/>
      <c r="I47" s="36"/>
      <c r="J47" s="36"/>
      <c r="K47" s="36"/>
      <c r="L47" s="36"/>
      <c r="M47" s="36"/>
    </row>
    <row r="48" spans="1:13" ht="24" customHeight="1">
      <c r="A48" s="3"/>
      <c r="B48" s="7"/>
      <c r="C48" s="7"/>
      <c r="D48" s="7"/>
      <c r="E48" s="7"/>
      <c r="F48" s="7"/>
      <c r="G48" s="35"/>
      <c r="H48" s="36"/>
      <c r="I48" s="36"/>
      <c r="J48" s="36"/>
      <c r="K48" s="36"/>
      <c r="L48" s="36"/>
      <c r="M48" s="36"/>
    </row>
    <row r="49" spans="1:13" ht="24" customHeight="1">
      <c r="A49" s="3"/>
      <c r="B49" s="7"/>
      <c r="C49" s="7"/>
      <c r="D49" s="7"/>
      <c r="E49" s="7"/>
      <c r="F49" s="7"/>
      <c r="G49" s="35"/>
      <c r="H49" s="36"/>
      <c r="I49" s="36"/>
      <c r="J49" s="36"/>
      <c r="K49" s="36"/>
      <c r="L49" s="36"/>
      <c r="M49" s="36"/>
    </row>
    <row r="50" spans="1:13" ht="24" customHeight="1">
      <c r="A50" s="3"/>
      <c r="B50" s="7"/>
      <c r="C50" s="7"/>
      <c r="D50" s="7"/>
      <c r="E50" s="7"/>
      <c r="F50" s="7"/>
      <c r="G50" s="35"/>
      <c r="H50" s="36"/>
      <c r="I50" s="36"/>
      <c r="J50" s="36"/>
      <c r="K50" s="36"/>
      <c r="L50" s="36"/>
      <c r="M50" s="36"/>
    </row>
    <row r="51" spans="1:13" ht="24" customHeight="1">
      <c r="A51" s="3"/>
      <c r="B51" s="7"/>
      <c r="C51" s="7"/>
      <c r="D51" s="7"/>
      <c r="E51" s="7"/>
      <c r="F51" s="7"/>
      <c r="G51" s="35"/>
      <c r="H51" s="36"/>
      <c r="I51" s="36"/>
      <c r="J51" s="36"/>
      <c r="K51" s="36"/>
      <c r="L51" s="36"/>
      <c r="M51" s="36"/>
    </row>
    <row r="52" spans="1:13" ht="24" customHeight="1">
      <c r="A52" s="3"/>
      <c r="B52" s="7"/>
      <c r="C52" s="7"/>
      <c r="D52" s="7"/>
      <c r="E52" s="7"/>
      <c r="F52" s="7"/>
      <c r="G52" s="35"/>
      <c r="H52" s="36"/>
      <c r="I52" s="36"/>
      <c r="J52" s="36"/>
      <c r="K52" s="36"/>
      <c r="L52" s="36"/>
      <c r="M52" s="36"/>
    </row>
    <row r="53" spans="1:13" ht="24" customHeight="1">
      <c r="A53" s="3"/>
      <c r="B53" s="7"/>
      <c r="C53" s="7"/>
      <c r="D53" s="7"/>
      <c r="E53" s="7"/>
      <c r="F53" s="7"/>
      <c r="G53" s="35"/>
      <c r="H53" s="36"/>
      <c r="I53" s="36"/>
      <c r="J53" s="36"/>
      <c r="K53" s="36"/>
      <c r="L53" s="36"/>
      <c r="M53" s="36"/>
    </row>
    <row r="54" spans="1:13" ht="24" customHeight="1">
      <c r="A54" s="3"/>
      <c r="B54" s="7"/>
      <c r="C54" s="7"/>
      <c r="D54" s="7"/>
      <c r="E54" s="7"/>
      <c r="F54" s="7"/>
      <c r="G54" s="35"/>
      <c r="H54" s="36"/>
      <c r="I54" s="36"/>
      <c r="J54" s="36"/>
      <c r="K54" s="36"/>
      <c r="L54" s="36"/>
      <c r="M54" s="36"/>
    </row>
    <row r="55" spans="1:13" ht="24" customHeight="1">
      <c r="A55" s="3"/>
      <c r="B55" s="7"/>
      <c r="C55" s="7"/>
      <c r="D55" s="7"/>
      <c r="E55" s="7"/>
      <c r="F55" s="7"/>
      <c r="G55" s="35"/>
      <c r="H55" s="36"/>
      <c r="I55" s="36"/>
      <c r="J55" s="36"/>
      <c r="K55" s="36"/>
      <c r="L55" s="36"/>
      <c r="M55" s="36"/>
    </row>
    <row r="56" spans="1:13" ht="24" customHeight="1">
      <c r="A56" s="3"/>
      <c r="B56" s="7"/>
      <c r="C56" s="7"/>
      <c r="D56" s="7"/>
      <c r="E56" s="7"/>
      <c r="F56" s="7"/>
      <c r="G56" s="35"/>
      <c r="H56" s="36"/>
      <c r="I56" s="36"/>
      <c r="J56" s="36"/>
      <c r="K56" s="36"/>
      <c r="L56" s="36"/>
      <c r="M56" s="36"/>
    </row>
    <row r="57" spans="1:13" ht="24" customHeight="1">
      <c r="A57" s="3"/>
      <c r="B57" s="7"/>
      <c r="C57" s="7"/>
      <c r="D57" s="7"/>
      <c r="E57" s="7"/>
      <c r="F57" s="7"/>
      <c r="G57" s="35"/>
      <c r="H57" s="36"/>
      <c r="I57" s="36"/>
      <c r="J57" s="36"/>
      <c r="K57" s="36"/>
      <c r="L57" s="36"/>
      <c r="M57" s="36"/>
    </row>
    <row r="58" spans="1:13" ht="24" customHeight="1">
      <c r="A58" s="3"/>
      <c r="B58" s="7"/>
      <c r="C58" s="7"/>
      <c r="D58" s="7"/>
      <c r="E58" s="7"/>
      <c r="F58" s="7"/>
      <c r="G58" s="35"/>
      <c r="H58" s="36"/>
      <c r="I58" s="36"/>
      <c r="J58" s="36"/>
      <c r="K58" s="36"/>
      <c r="L58" s="36"/>
      <c r="M58" s="36"/>
    </row>
    <row r="59" spans="1:13" ht="24" customHeight="1">
      <c r="A59" s="3"/>
      <c r="B59" s="7"/>
      <c r="C59" s="7"/>
      <c r="D59" s="7"/>
      <c r="E59" s="7"/>
      <c r="F59" s="7"/>
      <c r="G59" s="35"/>
      <c r="H59" s="36"/>
      <c r="I59" s="36"/>
      <c r="J59" s="36"/>
      <c r="K59" s="36"/>
      <c r="L59" s="36"/>
      <c r="M59" s="36"/>
    </row>
    <row r="60" spans="1:13" ht="24" customHeight="1">
      <c r="A60" s="3"/>
      <c r="B60" s="7"/>
      <c r="C60" s="7"/>
      <c r="D60" s="7"/>
      <c r="E60" s="7"/>
      <c r="F60" s="7"/>
      <c r="G60" s="35"/>
      <c r="H60" s="36"/>
      <c r="I60" s="36"/>
      <c r="J60" s="36"/>
      <c r="K60" s="36"/>
      <c r="L60" s="36"/>
      <c r="M60" s="36"/>
    </row>
  </sheetData>
  <mergeCells count="21">
    <mergeCell ref="A1:K1"/>
    <mergeCell ref="C10:F10"/>
    <mergeCell ref="C9:F9"/>
    <mergeCell ref="A6:H6"/>
    <mergeCell ref="C7:F7"/>
    <mergeCell ref="A8:M8"/>
    <mergeCell ref="M9:M23"/>
    <mergeCell ref="C11:F11"/>
    <mergeCell ref="C20:F20"/>
    <mergeCell ref="C21:F21"/>
    <mergeCell ref="C13:F13"/>
    <mergeCell ref="A24:L24"/>
    <mergeCell ref="C12:F12"/>
    <mergeCell ref="C14:F14"/>
    <mergeCell ref="C22:F22"/>
    <mergeCell ref="C23:F23"/>
    <mergeCell ref="C15:F15"/>
    <mergeCell ref="C16:F16"/>
    <mergeCell ref="C17:F17"/>
    <mergeCell ref="C18:F18"/>
    <mergeCell ref="C19:F19"/>
  </mergeCells>
  <phoneticPr fontId="11" type="noConversion"/>
  <pageMargins left="0.7" right="0.7" top="0.75" bottom="0.75" header="0.3" footer="0.3"/>
  <pageSetup paperSize="9"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61"/>
  <sheetViews>
    <sheetView topLeftCell="A6" zoomScale="90" zoomScaleNormal="90" workbookViewId="0">
      <selection activeCell="P11" sqref="P11"/>
    </sheetView>
  </sheetViews>
  <sheetFormatPr defaultColWidth="9" defaultRowHeight="16.5"/>
  <cols>
    <col min="1" max="1" width="8.375" style="1" customWidth="1"/>
    <col min="2" max="2" width="16.125" style="2" customWidth="1"/>
    <col min="3" max="5" width="20" style="2" customWidth="1"/>
    <col min="6" max="6" width="13.5" style="2" customWidth="1"/>
    <col min="7" max="7" width="7.375" style="3" customWidth="1"/>
    <col min="8" max="8" width="8.625" style="3" customWidth="1"/>
    <col min="9" max="12" width="7.375" style="3" customWidth="1"/>
    <col min="13" max="13" width="10.625" style="3" customWidth="1"/>
    <col min="14" max="16384" width="9" style="3"/>
  </cols>
  <sheetData>
    <row r="1" spans="1:13" ht="40.700000000000003" customHeight="1">
      <c r="A1" s="224" t="s">
        <v>22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3" ht="24" customHeight="1">
      <c r="A2" s="4" t="s">
        <v>0</v>
      </c>
      <c r="B2" s="4" t="s">
        <v>39</v>
      </c>
      <c r="C2" s="4"/>
      <c r="D2" s="4"/>
      <c r="E2" s="4"/>
      <c r="F2" s="4" t="s">
        <v>40</v>
      </c>
      <c r="G2" s="5"/>
      <c r="H2" s="6"/>
      <c r="I2" s="174"/>
      <c r="J2" s="173"/>
      <c r="K2" s="173"/>
      <c r="L2" s="174"/>
      <c r="M2" s="174"/>
    </row>
    <row r="3" spans="1:13" ht="24" customHeight="1">
      <c r="A3" s="7" t="s">
        <v>42</v>
      </c>
      <c r="B3" s="7" t="s">
        <v>28</v>
      </c>
      <c r="C3" s="7"/>
      <c r="D3" s="7"/>
      <c r="E3" s="7"/>
      <c r="F3" s="7" t="s">
        <v>265</v>
      </c>
      <c r="G3" s="2"/>
      <c r="H3" s="8"/>
      <c r="I3" s="8"/>
      <c r="J3" s="19"/>
      <c r="K3" s="19"/>
    </row>
    <row r="4" spans="1:13" ht="24" customHeight="1">
      <c r="A4" s="9" t="s">
        <v>1</v>
      </c>
      <c r="B4" s="9" t="s">
        <v>119</v>
      </c>
      <c r="C4" s="5"/>
      <c r="D4" s="5"/>
      <c r="E4" s="5"/>
      <c r="F4" s="4"/>
      <c r="G4" s="17"/>
      <c r="H4" s="6"/>
      <c r="I4" s="174"/>
      <c r="J4" s="175"/>
      <c r="K4" s="174"/>
      <c r="L4" s="174"/>
      <c r="M4" s="174"/>
    </row>
    <row r="5" spans="1:13" ht="24" customHeight="1">
      <c r="A5" s="10"/>
      <c r="B5" s="10"/>
      <c r="C5" s="11"/>
      <c r="D5" s="11"/>
      <c r="E5" s="11"/>
      <c r="F5" s="12"/>
      <c r="G5" s="13"/>
      <c r="H5" s="14"/>
      <c r="I5" s="14"/>
      <c r="J5" s="13"/>
      <c r="K5" s="13"/>
      <c r="L5" s="21"/>
      <c r="M5" s="13"/>
    </row>
    <row r="6" spans="1:13" ht="24" customHeight="1" thickBot="1">
      <c r="A6" s="225"/>
      <c r="B6" s="225"/>
      <c r="C6" s="225"/>
      <c r="D6" s="225"/>
      <c r="E6" s="225"/>
      <c r="F6" s="225"/>
      <c r="G6" s="225"/>
      <c r="H6" s="225"/>
      <c r="I6" s="35"/>
      <c r="J6" s="35"/>
      <c r="K6" s="52"/>
      <c r="L6" s="53"/>
    </row>
    <row r="7" spans="1:13" ht="24" customHeight="1" thickBot="1">
      <c r="A7" s="57" t="s">
        <v>2</v>
      </c>
      <c r="B7" s="58" t="s">
        <v>3</v>
      </c>
      <c r="C7" s="226" t="s">
        <v>4</v>
      </c>
      <c r="D7" s="227"/>
      <c r="E7" s="227"/>
      <c r="F7" s="276"/>
      <c r="G7" s="59" t="s">
        <v>5</v>
      </c>
      <c r="H7" s="60" t="s">
        <v>6</v>
      </c>
      <c r="I7" s="60" t="s">
        <v>7</v>
      </c>
      <c r="J7" s="60" t="s">
        <v>8</v>
      </c>
      <c r="K7" s="60" t="s">
        <v>9</v>
      </c>
      <c r="L7" s="61" t="s">
        <v>10</v>
      </c>
      <c r="M7" s="62" t="s">
        <v>11</v>
      </c>
    </row>
    <row r="8" spans="1:13" ht="24" customHeight="1">
      <c r="A8" s="285" t="s">
        <v>81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7"/>
    </row>
    <row r="9" spans="1:13" ht="24" customHeight="1">
      <c r="A9" s="96">
        <v>1</v>
      </c>
      <c r="B9" s="92" t="s">
        <v>134</v>
      </c>
      <c r="C9" s="273" t="s">
        <v>58</v>
      </c>
      <c r="D9" s="274"/>
      <c r="E9" s="274"/>
      <c r="F9" s="275"/>
      <c r="G9" s="83">
        <v>4</v>
      </c>
      <c r="H9" s="98" t="s">
        <v>59</v>
      </c>
      <c r="I9" s="99">
        <v>1</v>
      </c>
      <c r="J9" s="99">
        <v>1</v>
      </c>
      <c r="K9" s="99">
        <v>14</v>
      </c>
      <c r="L9" s="99">
        <f t="shared" ref="L9:L24" si="0">G9*I9*J9*K9</f>
        <v>56</v>
      </c>
      <c r="M9" s="259">
        <f>SUM(L9:L24)</f>
        <v>12661</v>
      </c>
    </row>
    <row r="10" spans="1:13" ht="24" customHeight="1">
      <c r="A10" s="96">
        <v>2</v>
      </c>
      <c r="B10" s="92" t="s">
        <v>169</v>
      </c>
      <c r="C10" s="273" t="s">
        <v>179</v>
      </c>
      <c r="D10" s="274"/>
      <c r="E10" s="274"/>
      <c r="F10" s="275"/>
      <c r="G10" s="83">
        <v>10</v>
      </c>
      <c r="H10" s="98" t="s">
        <v>59</v>
      </c>
      <c r="I10" s="99">
        <v>1</v>
      </c>
      <c r="J10" s="99">
        <v>1</v>
      </c>
      <c r="K10" s="99">
        <v>10</v>
      </c>
      <c r="L10" s="99">
        <f t="shared" si="0"/>
        <v>100</v>
      </c>
      <c r="M10" s="259"/>
    </row>
    <row r="11" spans="1:13" ht="24" customHeight="1">
      <c r="A11" s="96">
        <v>3</v>
      </c>
      <c r="B11" s="92" t="s">
        <v>135</v>
      </c>
      <c r="C11" s="273" t="s">
        <v>136</v>
      </c>
      <c r="D11" s="274"/>
      <c r="E11" s="274"/>
      <c r="F11" s="275"/>
      <c r="G11" s="83">
        <v>20</v>
      </c>
      <c r="H11" s="97" t="s">
        <v>123</v>
      </c>
      <c r="I11" s="99">
        <v>1</v>
      </c>
      <c r="J11" s="99">
        <v>1</v>
      </c>
      <c r="K11" s="99">
        <v>1</v>
      </c>
      <c r="L11" s="99">
        <f t="shared" si="0"/>
        <v>20</v>
      </c>
      <c r="M11" s="259"/>
    </row>
    <row r="12" spans="1:13" ht="24" customHeight="1">
      <c r="A12" s="96">
        <v>4</v>
      </c>
      <c r="B12" s="92" t="s">
        <v>111</v>
      </c>
      <c r="C12" s="273" t="s">
        <v>172</v>
      </c>
      <c r="D12" s="274"/>
      <c r="E12" s="274"/>
      <c r="F12" s="275"/>
      <c r="G12" s="100">
        <v>25</v>
      </c>
      <c r="H12" s="101" t="s">
        <v>59</v>
      </c>
      <c r="I12" s="94">
        <v>1</v>
      </c>
      <c r="J12" s="94">
        <v>1</v>
      </c>
      <c r="K12" s="94">
        <v>31</v>
      </c>
      <c r="L12" s="99">
        <f t="shared" si="0"/>
        <v>775</v>
      </c>
      <c r="M12" s="259"/>
    </row>
    <row r="13" spans="1:13" ht="24" customHeight="1">
      <c r="A13" s="96">
        <v>5</v>
      </c>
      <c r="B13" s="92" t="s">
        <v>137</v>
      </c>
      <c r="C13" s="273" t="s">
        <v>138</v>
      </c>
      <c r="D13" s="274"/>
      <c r="E13" s="274"/>
      <c r="F13" s="275"/>
      <c r="G13" s="83">
        <v>2</v>
      </c>
      <c r="H13" s="98" t="s">
        <v>59</v>
      </c>
      <c r="I13" s="99">
        <v>1</v>
      </c>
      <c r="J13" s="99">
        <v>1</v>
      </c>
      <c r="K13" s="99">
        <v>500</v>
      </c>
      <c r="L13" s="99">
        <f t="shared" si="0"/>
        <v>1000</v>
      </c>
      <c r="M13" s="259"/>
    </row>
    <row r="14" spans="1:13" ht="24" customHeight="1">
      <c r="A14" s="96">
        <v>6</v>
      </c>
      <c r="B14" s="102" t="s">
        <v>112</v>
      </c>
      <c r="C14" s="273" t="s">
        <v>113</v>
      </c>
      <c r="D14" s="274"/>
      <c r="E14" s="274"/>
      <c r="F14" s="275"/>
      <c r="G14" s="100">
        <v>4</v>
      </c>
      <c r="H14" s="98" t="s">
        <v>59</v>
      </c>
      <c r="I14" s="94">
        <v>1</v>
      </c>
      <c r="J14" s="94">
        <v>5</v>
      </c>
      <c r="K14" s="94">
        <v>150</v>
      </c>
      <c r="L14" s="99">
        <f t="shared" si="0"/>
        <v>3000</v>
      </c>
      <c r="M14" s="259"/>
    </row>
    <row r="15" spans="1:13" ht="24" customHeight="1">
      <c r="A15" s="96">
        <v>7</v>
      </c>
      <c r="B15" s="109" t="s">
        <v>139</v>
      </c>
      <c r="C15" s="273" t="s">
        <v>259</v>
      </c>
      <c r="D15" s="274"/>
      <c r="E15" s="274"/>
      <c r="F15" s="275"/>
      <c r="G15" s="83">
        <v>0</v>
      </c>
      <c r="H15" s="98" t="s">
        <v>59</v>
      </c>
      <c r="I15" s="99">
        <v>1</v>
      </c>
      <c r="J15" s="99">
        <v>4</v>
      </c>
      <c r="K15" s="99">
        <v>100</v>
      </c>
      <c r="L15" s="99">
        <f t="shared" si="0"/>
        <v>0</v>
      </c>
      <c r="M15" s="259"/>
    </row>
    <row r="16" spans="1:13" ht="24" customHeight="1">
      <c r="A16" s="96">
        <v>8</v>
      </c>
      <c r="B16" s="109" t="s">
        <v>114</v>
      </c>
      <c r="C16" s="273" t="s">
        <v>140</v>
      </c>
      <c r="D16" s="274"/>
      <c r="E16" s="274"/>
      <c r="F16" s="275"/>
      <c r="G16" s="100">
        <v>30</v>
      </c>
      <c r="H16" s="101" t="s">
        <v>115</v>
      </c>
      <c r="I16" s="94">
        <v>1</v>
      </c>
      <c r="J16" s="94">
        <v>5</v>
      </c>
      <c r="K16" s="94">
        <v>2</v>
      </c>
      <c r="L16" s="99">
        <f t="shared" si="0"/>
        <v>300</v>
      </c>
      <c r="M16" s="259"/>
    </row>
    <row r="17" spans="1:13" ht="24" customHeight="1">
      <c r="A17" s="96">
        <v>9</v>
      </c>
      <c r="B17" s="109" t="s">
        <v>141</v>
      </c>
      <c r="C17" s="273" t="s">
        <v>181</v>
      </c>
      <c r="D17" s="274"/>
      <c r="E17" s="274"/>
      <c r="F17" s="275"/>
      <c r="G17" s="100">
        <v>55</v>
      </c>
      <c r="H17" s="101" t="s">
        <v>142</v>
      </c>
      <c r="I17" s="94">
        <v>1</v>
      </c>
      <c r="J17" s="94">
        <v>1</v>
      </c>
      <c r="K17" s="94">
        <v>50</v>
      </c>
      <c r="L17" s="99">
        <f t="shared" si="0"/>
        <v>2750</v>
      </c>
      <c r="M17" s="259"/>
    </row>
    <row r="18" spans="1:13" ht="24" customHeight="1">
      <c r="A18" s="96">
        <v>10</v>
      </c>
      <c r="B18" s="109" t="s">
        <v>117</v>
      </c>
      <c r="C18" s="273" t="s">
        <v>116</v>
      </c>
      <c r="D18" s="274"/>
      <c r="E18" s="274"/>
      <c r="F18" s="275"/>
      <c r="G18" s="83">
        <v>45</v>
      </c>
      <c r="H18" s="98" t="s">
        <v>61</v>
      </c>
      <c r="I18" s="99">
        <v>1</v>
      </c>
      <c r="J18" s="99">
        <v>1</v>
      </c>
      <c r="K18" s="99">
        <v>2</v>
      </c>
      <c r="L18" s="99">
        <f t="shared" si="0"/>
        <v>90</v>
      </c>
      <c r="M18" s="259"/>
    </row>
    <row r="19" spans="1:13" ht="24" customHeight="1">
      <c r="A19" s="96">
        <v>11</v>
      </c>
      <c r="B19" s="109" t="s">
        <v>104</v>
      </c>
      <c r="C19" s="273" t="s">
        <v>143</v>
      </c>
      <c r="D19" s="274"/>
      <c r="E19" s="274"/>
      <c r="F19" s="275"/>
      <c r="G19" s="83">
        <v>25</v>
      </c>
      <c r="H19" s="98" t="s">
        <v>59</v>
      </c>
      <c r="I19" s="99">
        <v>1</v>
      </c>
      <c r="J19" s="99">
        <v>5</v>
      </c>
      <c r="K19" s="99">
        <v>2</v>
      </c>
      <c r="L19" s="99">
        <f t="shared" si="0"/>
        <v>250</v>
      </c>
      <c r="M19" s="259"/>
    </row>
    <row r="20" spans="1:13" ht="24" customHeight="1">
      <c r="A20" s="96">
        <v>12</v>
      </c>
      <c r="B20" s="109" t="s">
        <v>31</v>
      </c>
      <c r="C20" s="273" t="s">
        <v>187</v>
      </c>
      <c r="D20" s="274"/>
      <c r="E20" s="274"/>
      <c r="F20" s="275"/>
      <c r="G20" s="83">
        <v>46</v>
      </c>
      <c r="H20" s="98" t="s">
        <v>57</v>
      </c>
      <c r="I20" s="99">
        <v>1</v>
      </c>
      <c r="J20" s="99">
        <v>1</v>
      </c>
      <c r="K20" s="99">
        <v>5</v>
      </c>
      <c r="L20" s="99">
        <f t="shared" si="0"/>
        <v>230</v>
      </c>
      <c r="M20" s="259"/>
    </row>
    <row r="21" spans="1:13" ht="24" customHeight="1">
      <c r="A21" s="96">
        <v>13</v>
      </c>
      <c r="B21" s="109" t="s">
        <v>32</v>
      </c>
      <c r="C21" s="273" t="s">
        <v>144</v>
      </c>
      <c r="D21" s="274"/>
      <c r="E21" s="274"/>
      <c r="F21" s="275"/>
      <c r="G21" s="83">
        <v>25</v>
      </c>
      <c r="H21" s="98" t="s">
        <v>59</v>
      </c>
      <c r="I21" s="99">
        <v>1</v>
      </c>
      <c r="J21" s="99">
        <v>1</v>
      </c>
      <c r="K21" s="99">
        <v>50</v>
      </c>
      <c r="L21" s="99">
        <f t="shared" si="0"/>
        <v>1250</v>
      </c>
      <c r="M21" s="259"/>
    </row>
    <row r="22" spans="1:13" ht="24" customHeight="1">
      <c r="A22" s="96">
        <v>14</v>
      </c>
      <c r="B22" s="109" t="s">
        <v>145</v>
      </c>
      <c r="C22" s="273" t="s">
        <v>146</v>
      </c>
      <c r="D22" s="274"/>
      <c r="E22" s="274"/>
      <c r="F22" s="275"/>
      <c r="G22" s="83">
        <v>60</v>
      </c>
      <c r="H22" s="98" t="s">
        <v>147</v>
      </c>
      <c r="I22" s="99">
        <v>1</v>
      </c>
      <c r="J22" s="99">
        <v>1</v>
      </c>
      <c r="K22" s="99">
        <v>6</v>
      </c>
      <c r="L22" s="99">
        <f t="shared" si="0"/>
        <v>360</v>
      </c>
      <c r="M22" s="259"/>
    </row>
    <row r="23" spans="1:13" ht="24" customHeight="1">
      <c r="A23" s="96">
        <v>15</v>
      </c>
      <c r="B23" s="102" t="s">
        <v>148</v>
      </c>
      <c r="C23" s="273" t="s">
        <v>164</v>
      </c>
      <c r="D23" s="274"/>
      <c r="E23" s="274"/>
      <c r="F23" s="275"/>
      <c r="G23" s="100">
        <v>40</v>
      </c>
      <c r="H23" s="101" t="s">
        <v>149</v>
      </c>
      <c r="I23" s="94">
        <v>1</v>
      </c>
      <c r="J23" s="94">
        <v>1</v>
      </c>
      <c r="K23" s="94">
        <v>50</v>
      </c>
      <c r="L23" s="99">
        <f t="shared" si="0"/>
        <v>2000</v>
      </c>
      <c r="M23" s="259"/>
    </row>
    <row r="24" spans="1:13" ht="24" customHeight="1" thickBot="1">
      <c r="A24" s="74">
        <v>16</v>
      </c>
      <c r="B24" s="103" t="s">
        <v>151</v>
      </c>
      <c r="C24" s="317" t="s">
        <v>180</v>
      </c>
      <c r="D24" s="318"/>
      <c r="E24" s="318"/>
      <c r="F24" s="319"/>
      <c r="G24" s="104">
        <v>20</v>
      </c>
      <c r="H24" s="105" t="s">
        <v>152</v>
      </c>
      <c r="I24" s="95">
        <v>1</v>
      </c>
      <c r="J24" s="95">
        <v>1</v>
      </c>
      <c r="K24" s="95">
        <v>24</v>
      </c>
      <c r="L24" s="95">
        <f t="shared" si="0"/>
        <v>480</v>
      </c>
      <c r="M24" s="260"/>
    </row>
    <row r="25" spans="1:13" ht="24" customHeight="1" thickBot="1">
      <c r="A25" s="252" t="s">
        <v>13</v>
      </c>
      <c r="B25" s="253"/>
      <c r="C25" s="253"/>
      <c r="D25" s="253"/>
      <c r="E25" s="253"/>
      <c r="F25" s="253"/>
      <c r="G25" s="253"/>
      <c r="H25" s="253"/>
      <c r="I25" s="253"/>
      <c r="J25" s="253"/>
      <c r="K25" s="253"/>
      <c r="L25" s="254"/>
      <c r="M25" s="64">
        <f>M9</f>
        <v>12661</v>
      </c>
    </row>
    <row r="26" spans="1:13" ht="24" customHeight="1" thickTop="1">
      <c r="A26" s="24" t="s">
        <v>15</v>
      </c>
      <c r="B26" s="25" t="s">
        <v>101</v>
      </c>
      <c r="C26" s="40"/>
      <c r="D26" s="40"/>
      <c r="E26" s="40"/>
      <c r="F26" s="40"/>
      <c r="G26" s="41"/>
      <c r="H26" s="26"/>
      <c r="I26" s="26"/>
      <c r="J26" s="26"/>
      <c r="K26" s="26"/>
      <c r="L26" s="55"/>
      <c r="M26" s="66"/>
    </row>
    <row r="27" spans="1:13" ht="24" customHeight="1">
      <c r="A27" s="42"/>
      <c r="B27" s="25" t="s">
        <v>74</v>
      </c>
      <c r="C27" s="40"/>
      <c r="D27" s="40"/>
      <c r="E27" s="40"/>
      <c r="F27" s="40"/>
      <c r="G27" s="41"/>
      <c r="H27" s="26"/>
      <c r="I27" s="26"/>
      <c r="J27" s="26"/>
      <c r="K27" s="26"/>
      <c r="L27" s="55"/>
      <c r="M27" s="67"/>
    </row>
    <row r="28" spans="1:13" ht="24" customHeight="1">
      <c r="A28" s="42"/>
      <c r="B28" s="25" t="s">
        <v>27</v>
      </c>
      <c r="C28" s="40"/>
      <c r="D28" s="40"/>
      <c r="E28" s="40"/>
      <c r="F28" s="40"/>
      <c r="G28" s="41"/>
      <c r="H28" s="26"/>
      <c r="I28" s="26"/>
      <c r="J28" s="26"/>
      <c r="K28" s="26"/>
      <c r="L28" s="41"/>
      <c r="M28" s="68"/>
    </row>
    <row r="29" spans="1:13" ht="24" customHeight="1" thickBot="1">
      <c r="A29" s="43"/>
      <c r="B29" s="44" t="s">
        <v>49</v>
      </c>
      <c r="C29" s="45"/>
      <c r="D29" s="45"/>
      <c r="E29" s="45"/>
      <c r="F29" s="45"/>
      <c r="G29" s="46"/>
      <c r="H29" s="47"/>
      <c r="I29" s="47"/>
      <c r="J29" s="47"/>
      <c r="K29" s="47"/>
      <c r="L29" s="46"/>
      <c r="M29" s="69"/>
    </row>
    <row r="30" spans="1:13" ht="17.25" customHeight="1">
      <c r="B30" s="7"/>
      <c r="C30" s="7"/>
      <c r="D30" s="7"/>
      <c r="E30" s="7"/>
      <c r="F30" s="7"/>
      <c r="G30" s="35"/>
      <c r="H30" s="36"/>
      <c r="I30" s="36"/>
      <c r="J30" s="36"/>
      <c r="K30" s="36"/>
      <c r="L30" s="36"/>
      <c r="M30" s="36"/>
    </row>
    <row r="31" spans="1:13" ht="17.25" customHeight="1">
      <c r="B31" s="7"/>
      <c r="C31" s="7"/>
      <c r="D31" s="7"/>
      <c r="E31" s="7"/>
      <c r="F31" s="7"/>
      <c r="G31" s="35"/>
      <c r="H31" s="36"/>
      <c r="I31" s="36"/>
      <c r="J31" s="36"/>
      <c r="K31" s="36"/>
      <c r="L31" s="36"/>
      <c r="M31" s="36"/>
    </row>
    <row r="32" spans="1:13" ht="17.25" customHeight="1">
      <c r="B32" s="7"/>
      <c r="C32" s="7"/>
      <c r="D32" s="7"/>
      <c r="E32" s="7"/>
      <c r="F32" s="7"/>
      <c r="G32" s="35"/>
      <c r="H32" s="36"/>
      <c r="I32" s="36"/>
      <c r="J32" s="36"/>
      <c r="K32" s="36"/>
      <c r="L32" s="36"/>
      <c r="M32" s="36"/>
    </row>
    <row r="33" spans="1:13" ht="17.25" customHeight="1">
      <c r="B33" s="7"/>
      <c r="C33" s="7"/>
      <c r="D33" s="7"/>
      <c r="E33" s="7"/>
      <c r="F33" s="7"/>
      <c r="G33" s="35"/>
      <c r="H33" s="36"/>
      <c r="I33" s="36"/>
      <c r="J33" s="36"/>
      <c r="K33" s="36"/>
      <c r="L33" s="36"/>
      <c r="M33" s="36"/>
    </row>
    <row r="34" spans="1:13" ht="17.25" customHeight="1">
      <c r="B34" s="7"/>
      <c r="C34" s="7"/>
      <c r="D34" s="7"/>
      <c r="E34" s="7"/>
      <c r="F34" s="7"/>
      <c r="G34" s="35"/>
      <c r="H34" s="36"/>
      <c r="I34" s="36"/>
      <c r="J34" s="36"/>
      <c r="K34" s="36"/>
      <c r="L34" s="36"/>
      <c r="M34" s="36"/>
    </row>
    <row r="35" spans="1:13" ht="17.25" customHeight="1">
      <c r="B35" s="7"/>
      <c r="C35" s="7"/>
      <c r="D35" s="7"/>
      <c r="E35" s="7"/>
      <c r="F35" s="7"/>
      <c r="G35" s="35"/>
      <c r="H35" s="36"/>
      <c r="I35" s="36"/>
      <c r="J35" s="36"/>
      <c r="K35" s="36"/>
      <c r="L35" s="36"/>
      <c r="M35" s="36"/>
    </row>
    <row r="36" spans="1:13" ht="17.25" customHeight="1">
      <c r="B36" s="7"/>
      <c r="C36" s="7"/>
      <c r="D36" s="7"/>
      <c r="E36" s="7"/>
      <c r="F36" s="7"/>
      <c r="G36" s="35"/>
      <c r="H36" s="36"/>
      <c r="I36" s="36"/>
      <c r="J36" s="36"/>
      <c r="K36" s="36"/>
      <c r="L36" s="36"/>
      <c r="M36" s="36"/>
    </row>
    <row r="37" spans="1:13" ht="17.25" customHeight="1">
      <c r="A37" s="3"/>
      <c r="B37" s="7"/>
      <c r="C37" s="7"/>
      <c r="D37" s="7"/>
      <c r="E37" s="7"/>
      <c r="F37" s="7"/>
      <c r="G37" s="35"/>
      <c r="H37" s="36"/>
      <c r="I37" s="36"/>
      <c r="J37" s="36"/>
      <c r="K37" s="36"/>
      <c r="L37" s="36"/>
      <c r="M37" s="36"/>
    </row>
    <row r="38" spans="1:13" ht="17.25" customHeight="1">
      <c r="A38" s="3"/>
      <c r="B38" s="7"/>
      <c r="C38" s="7"/>
      <c r="D38" s="7"/>
      <c r="E38" s="7"/>
      <c r="F38" s="7"/>
      <c r="G38" s="35"/>
      <c r="H38" s="36"/>
      <c r="I38" s="36"/>
      <c r="J38" s="36"/>
      <c r="K38" s="36"/>
      <c r="L38" s="36"/>
      <c r="M38" s="36"/>
    </row>
    <row r="39" spans="1:13" ht="17.25" customHeight="1">
      <c r="A39" s="3"/>
      <c r="B39" s="7"/>
      <c r="C39" s="7"/>
      <c r="D39" s="7"/>
      <c r="E39" s="7"/>
      <c r="F39" s="7"/>
      <c r="G39" s="35"/>
      <c r="H39" s="36"/>
      <c r="I39" s="36"/>
      <c r="J39" s="36"/>
      <c r="K39" s="36"/>
      <c r="L39" s="36"/>
      <c r="M39" s="36"/>
    </row>
    <row r="40" spans="1:13" ht="17.25" customHeight="1">
      <c r="A40" s="3"/>
      <c r="B40" s="7"/>
      <c r="C40" s="7"/>
      <c r="D40" s="7"/>
      <c r="E40" s="7"/>
      <c r="F40" s="7"/>
      <c r="G40" s="35"/>
      <c r="H40" s="36"/>
      <c r="I40" s="36"/>
      <c r="J40" s="36"/>
      <c r="K40" s="36"/>
      <c r="L40" s="36"/>
      <c r="M40" s="36"/>
    </row>
    <row r="41" spans="1:13" ht="17.25" customHeight="1">
      <c r="A41" s="3"/>
      <c r="B41" s="7"/>
      <c r="C41" s="7"/>
      <c r="D41" s="7"/>
      <c r="E41" s="7"/>
      <c r="F41" s="7"/>
      <c r="G41" s="35"/>
      <c r="H41" s="36"/>
      <c r="I41" s="36"/>
      <c r="J41" s="36"/>
      <c r="K41" s="36"/>
      <c r="L41" s="36"/>
      <c r="M41" s="36"/>
    </row>
    <row r="42" spans="1:13" ht="17.25" customHeight="1">
      <c r="A42" s="3"/>
      <c r="B42" s="7"/>
      <c r="C42" s="7"/>
      <c r="D42" s="7"/>
      <c r="E42" s="7"/>
      <c r="F42" s="7"/>
      <c r="G42" s="35"/>
      <c r="H42" s="36"/>
      <c r="I42" s="36"/>
      <c r="J42" s="36"/>
      <c r="K42" s="36"/>
      <c r="L42" s="36"/>
      <c r="M42" s="36"/>
    </row>
    <row r="43" spans="1:13" ht="17.25" customHeight="1">
      <c r="A43" s="3"/>
      <c r="B43" s="7"/>
      <c r="C43" s="7"/>
      <c r="D43" s="7"/>
      <c r="E43" s="7"/>
      <c r="F43" s="7"/>
      <c r="G43" s="35"/>
      <c r="H43" s="36"/>
      <c r="I43" s="36"/>
      <c r="J43" s="36"/>
      <c r="K43" s="36"/>
      <c r="L43" s="36"/>
      <c r="M43" s="36"/>
    </row>
    <row r="44" spans="1:13" ht="17.25" customHeight="1">
      <c r="A44" s="3"/>
      <c r="B44" s="7"/>
      <c r="C44" s="7"/>
      <c r="D44" s="7"/>
      <c r="E44" s="7"/>
      <c r="F44" s="7"/>
      <c r="G44" s="35"/>
      <c r="H44" s="36"/>
      <c r="I44" s="36"/>
      <c r="J44" s="36"/>
      <c r="K44" s="36"/>
      <c r="L44" s="36"/>
      <c r="M44" s="36"/>
    </row>
    <row r="45" spans="1:13" ht="17.25" customHeight="1">
      <c r="A45" s="3"/>
      <c r="B45" s="7"/>
      <c r="C45" s="7"/>
      <c r="D45" s="7"/>
      <c r="E45" s="7"/>
      <c r="F45" s="7"/>
      <c r="G45" s="35"/>
      <c r="H45" s="36"/>
      <c r="I45" s="36"/>
      <c r="J45" s="36"/>
      <c r="K45" s="36"/>
      <c r="L45" s="36"/>
      <c r="M45" s="36"/>
    </row>
    <row r="46" spans="1:13" ht="17.25" customHeight="1">
      <c r="A46" s="3"/>
      <c r="B46" s="7"/>
      <c r="C46" s="7"/>
      <c r="D46" s="7"/>
      <c r="E46" s="7"/>
      <c r="F46" s="7"/>
      <c r="G46" s="35"/>
      <c r="H46" s="36"/>
      <c r="I46" s="36"/>
      <c r="J46" s="36"/>
      <c r="K46" s="36"/>
      <c r="L46" s="36"/>
      <c r="M46" s="36"/>
    </row>
    <row r="47" spans="1:13" ht="17.25" customHeight="1">
      <c r="A47" s="3"/>
      <c r="B47" s="7"/>
      <c r="C47" s="7"/>
      <c r="D47" s="7"/>
      <c r="E47" s="7"/>
      <c r="F47" s="7"/>
      <c r="G47" s="35"/>
      <c r="H47" s="36"/>
      <c r="I47" s="36"/>
      <c r="J47" s="36"/>
      <c r="K47" s="36"/>
      <c r="L47" s="36"/>
      <c r="M47" s="36"/>
    </row>
    <row r="48" spans="1:13" ht="17.25" customHeight="1">
      <c r="A48" s="3"/>
      <c r="B48" s="7"/>
      <c r="C48" s="7"/>
      <c r="D48" s="7"/>
      <c r="E48" s="7"/>
      <c r="F48" s="7"/>
      <c r="G48" s="35"/>
      <c r="H48" s="36"/>
      <c r="I48" s="36"/>
      <c r="J48" s="36"/>
      <c r="K48" s="36"/>
      <c r="L48" s="36"/>
      <c r="M48" s="36"/>
    </row>
    <row r="49" spans="1:13" ht="17.25" customHeight="1">
      <c r="A49" s="3"/>
      <c r="B49" s="7"/>
      <c r="C49" s="7"/>
      <c r="D49" s="7"/>
      <c r="E49" s="7"/>
      <c r="F49" s="7"/>
      <c r="G49" s="35"/>
      <c r="H49" s="36"/>
      <c r="I49" s="36"/>
      <c r="J49" s="36"/>
      <c r="K49" s="36"/>
      <c r="L49" s="36"/>
      <c r="M49" s="36"/>
    </row>
    <row r="50" spans="1:13" ht="17.25" customHeight="1">
      <c r="A50" s="3"/>
      <c r="B50" s="7"/>
      <c r="C50" s="7"/>
      <c r="D50" s="7"/>
      <c r="E50" s="7"/>
      <c r="F50" s="7"/>
      <c r="G50" s="35"/>
      <c r="H50" s="36"/>
      <c r="I50" s="36"/>
      <c r="J50" s="36"/>
      <c r="K50" s="36"/>
      <c r="L50" s="36"/>
      <c r="M50" s="36"/>
    </row>
    <row r="51" spans="1:13" ht="17.25" customHeight="1">
      <c r="A51" s="3"/>
      <c r="B51" s="7"/>
      <c r="C51" s="7"/>
      <c r="D51" s="7"/>
      <c r="E51" s="7"/>
      <c r="F51" s="7"/>
      <c r="G51" s="35"/>
      <c r="H51" s="36"/>
      <c r="I51" s="36"/>
      <c r="J51" s="36"/>
      <c r="K51" s="36"/>
      <c r="L51" s="36"/>
      <c r="M51" s="36"/>
    </row>
    <row r="52" spans="1:13" ht="17.25" customHeight="1">
      <c r="A52" s="3"/>
      <c r="B52" s="7"/>
      <c r="C52" s="7"/>
      <c r="D52" s="7"/>
      <c r="E52" s="7"/>
      <c r="F52" s="7"/>
      <c r="G52" s="35"/>
      <c r="H52" s="36"/>
      <c r="I52" s="36"/>
      <c r="J52" s="36"/>
      <c r="K52" s="36"/>
      <c r="L52" s="36"/>
      <c r="M52" s="36"/>
    </row>
    <row r="53" spans="1:13" ht="17.25" customHeight="1">
      <c r="A53" s="3"/>
      <c r="B53" s="7"/>
      <c r="C53" s="7"/>
      <c r="D53" s="7"/>
      <c r="E53" s="7"/>
      <c r="F53" s="7"/>
      <c r="G53" s="35"/>
      <c r="H53" s="36"/>
      <c r="I53" s="36"/>
      <c r="J53" s="36"/>
      <c r="K53" s="36"/>
      <c r="L53" s="36"/>
      <c r="M53" s="36"/>
    </row>
    <row r="54" spans="1:13" ht="17.25" customHeight="1">
      <c r="A54" s="3"/>
      <c r="B54" s="7"/>
      <c r="C54" s="7"/>
      <c r="D54" s="7"/>
      <c r="E54" s="7"/>
      <c r="F54" s="7"/>
      <c r="G54" s="35"/>
      <c r="H54" s="36"/>
      <c r="I54" s="36"/>
      <c r="J54" s="36"/>
      <c r="K54" s="36"/>
      <c r="L54" s="36"/>
      <c r="M54" s="36"/>
    </row>
    <row r="55" spans="1:13" ht="17.25" customHeight="1">
      <c r="A55" s="3"/>
      <c r="B55" s="7"/>
      <c r="C55" s="7"/>
      <c r="D55" s="7"/>
      <c r="E55" s="7"/>
      <c r="F55" s="7"/>
      <c r="G55" s="35"/>
      <c r="H55" s="36"/>
      <c r="I55" s="36"/>
      <c r="J55" s="36"/>
      <c r="K55" s="36"/>
      <c r="L55" s="36"/>
      <c r="M55" s="36"/>
    </row>
    <row r="56" spans="1:13" ht="17.25" customHeight="1">
      <c r="A56" s="3"/>
      <c r="B56" s="7"/>
      <c r="C56" s="7"/>
      <c r="D56" s="7"/>
      <c r="E56" s="7"/>
      <c r="F56" s="7"/>
      <c r="G56" s="35"/>
      <c r="H56" s="36"/>
      <c r="I56" s="36"/>
      <c r="J56" s="36"/>
      <c r="K56" s="36"/>
      <c r="L56" s="36"/>
      <c r="M56" s="36"/>
    </row>
    <row r="57" spans="1:13" ht="17.25" customHeight="1">
      <c r="A57" s="3"/>
      <c r="B57" s="7"/>
      <c r="C57" s="7"/>
      <c r="D57" s="7"/>
      <c r="E57" s="7"/>
      <c r="F57" s="7"/>
      <c r="G57" s="35"/>
      <c r="H57" s="36"/>
      <c r="I57" s="36"/>
      <c r="J57" s="36"/>
      <c r="K57" s="36"/>
      <c r="L57" s="36"/>
      <c r="M57" s="36"/>
    </row>
    <row r="58" spans="1:13" ht="17.25" customHeight="1">
      <c r="A58" s="3"/>
      <c r="B58" s="7"/>
      <c r="C58" s="7"/>
      <c r="D58" s="7"/>
      <c r="E58" s="7"/>
      <c r="F58" s="7"/>
      <c r="G58" s="35"/>
      <c r="H58" s="36"/>
      <c r="I58" s="36"/>
      <c r="J58" s="36"/>
      <c r="K58" s="36"/>
      <c r="L58" s="36"/>
      <c r="M58" s="36"/>
    </row>
    <row r="59" spans="1:13" ht="17.25" customHeight="1">
      <c r="A59" s="3"/>
      <c r="B59" s="7"/>
      <c r="C59" s="7"/>
      <c r="D59" s="7"/>
      <c r="E59" s="7"/>
      <c r="F59" s="7"/>
      <c r="G59" s="35"/>
      <c r="H59" s="36"/>
      <c r="I59" s="36"/>
      <c r="J59" s="36"/>
      <c r="K59" s="36"/>
      <c r="L59" s="36"/>
      <c r="M59" s="36"/>
    </row>
    <row r="60" spans="1:13" ht="17.25" customHeight="1">
      <c r="A60" s="3"/>
      <c r="B60" s="7"/>
      <c r="C60" s="7"/>
      <c r="D60" s="7"/>
      <c r="E60" s="7"/>
      <c r="F60" s="7"/>
      <c r="G60" s="35"/>
      <c r="H60" s="36"/>
      <c r="I60" s="36"/>
      <c r="J60" s="36"/>
      <c r="K60" s="36"/>
      <c r="L60" s="36"/>
      <c r="M60" s="36"/>
    </row>
    <row r="61" spans="1:13" ht="17.25" customHeight="1">
      <c r="A61" s="3"/>
      <c r="B61" s="7"/>
      <c r="C61" s="7"/>
      <c r="D61" s="7"/>
      <c r="E61" s="7"/>
      <c r="F61" s="7"/>
      <c r="G61" s="35"/>
      <c r="H61" s="36"/>
      <c r="I61" s="36"/>
      <c r="J61" s="36"/>
      <c r="K61" s="36"/>
      <c r="L61" s="36"/>
      <c r="M61" s="36"/>
    </row>
  </sheetData>
  <mergeCells count="22">
    <mergeCell ref="C13:F13"/>
    <mergeCell ref="C10:F10"/>
    <mergeCell ref="C11:F11"/>
    <mergeCell ref="C15:F15"/>
    <mergeCell ref="A1:K1"/>
    <mergeCell ref="A6:H6"/>
    <mergeCell ref="C7:F7"/>
    <mergeCell ref="A8:M8"/>
    <mergeCell ref="C9:F9"/>
    <mergeCell ref="M9:M24"/>
    <mergeCell ref="C12:F12"/>
    <mergeCell ref="C14:F14"/>
    <mergeCell ref="C16:F16"/>
    <mergeCell ref="C17:F17"/>
    <mergeCell ref="C18:F18"/>
    <mergeCell ref="C20:F20"/>
    <mergeCell ref="C21:F21"/>
    <mergeCell ref="C22:F22"/>
    <mergeCell ref="C19:F19"/>
    <mergeCell ref="C24:F24"/>
    <mergeCell ref="A25:L25"/>
    <mergeCell ref="C23:F23"/>
  </mergeCells>
  <phoneticPr fontId="1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M46"/>
  <sheetViews>
    <sheetView topLeftCell="A5" zoomScale="90" zoomScaleNormal="90" workbookViewId="0">
      <selection activeCell="O20" sqref="O20"/>
    </sheetView>
  </sheetViews>
  <sheetFormatPr defaultColWidth="9" defaultRowHeight="24" customHeight="1"/>
  <cols>
    <col min="1" max="1" width="9" style="122"/>
    <col min="2" max="2" width="17" style="122" customWidth="1"/>
    <col min="3" max="5" width="9" style="122"/>
    <col min="6" max="6" width="73.125" style="122" customWidth="1"/>
    <col min="7" max="7" width="9" style="140"/>
    <col min="8" max="16384" width="9" style="122"/>
  </cols>
  <sheetData>
    <row r="1" spans="1:13" s="3" customFormat="1" ht="36.75" customHeight="1">
      <c r="A1" s="224" t="s">
        <v>22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3" s="3" customFormat="1" ht="24" customHeight="1">
      <c r="A2" s="4" t="s">
        <v>0</v>
      </c>
      <c r="B2" s="4" t="s">
        <v>39</v>
      </c>
      <c r="C2" s="4"/>
      <c r="D2" s="4"/>
      <c r="E2" s="4"/>
      <c r="F2" s="4" t="s">
        <v>40</v>
      </c>
      <c r="G2" s="5"/>
      <c r="H2" s="6"/>
      <c r="I2" s="17"/>
      <c r="J2" s="173"/>
      <c r="K2" s="173"/>
      <c r="L2" s="174"/>
      <c r="M2" s="174"/>
    </row>
    <row r="3" spans="1:13" s="3" customFormat="1" ht="24" customHeight="1">
      <c r="A3" s="7" t="s">
        <v>42</v>
      </c>
      <c r="B3" s="7" t="s">
        <v>28</v>
      </c>
      <c r="C3" s="7"/>
      <c r="D3" s="7"/>
      <c r="E3" s="7"/>
      <c r="F3" s="7" t="s">
        <v>265</v>
      </c>
      <c r="G3" s="2"/>
      <c r="H3" s="8"/>
      <c r="I3" s="8"/>
      <c r="J3" s="19"/>
      <c r="K3" s="19"/>
    </row>
    <row r="4" spans="1:13" s="3" customFormat="1" ht="24" customHeight="1">
      <c r="A4" s="9" t="s">
        <v>1</v>
      </c>
      <c r="B4" s="9" t="s">
        <v>119</v>
      </c>
      <c r="C4" s="5"/>
      <c r="D4" s="5"/>
      <c r="E4" s="5"/>
      <c r="F4" s="4"/>
      <c r="G4" s="17"/>
      <c r="H4" s="6"/>
      <c r="I4" s="17"/>
      <c r="J4" s="175"/>
      <c r="K4" s="174"/>
      <c r="L4" s="174"/>
      <c r="M4" s="174"/>
    </row>
    <row r="5" spans="1:13" s="3" customFormat="1" ht="24" customHeight="1">
      <c r="A5" s="10"/>
      <c r="B5" s="10"/>
      <c r="C5" s="11"/>
      <c r="D5" s="11"/>
      <c r="E5" s="11"/>
      <c r="F5" s="12"/>
      <c r="G5" s="132"/>
      <c r="H5" s="14"/>
      <c r="I5" s="14"/>
      <c r="J5" s="13"/>
      <c r="K5" s="13"/>
      <c r="L5" s="21"/>
      <c r="M5" s="13"/>
    </row>
    <row r="6" spans="1:13" s="3" customFormat="1" ht="24" customHeight="1" thickBot="1">
      <c r="A6" s="225"/>
      <c r="B6" s="225"/>
      <c r="C6" s="225"/>
      <c r="D6" s="225"/>
      <c r="E6" s="225"/>
      <c r="F6" s="225"/>
      <c r="G6" s="225"/>
      <c r="H6" s="225"/>
      <c r="I6" s="35"/>
      <c r="J6" s="35"/>
      <c r="K6" s="52"/>
      <c r="L6" s="53"/>
    </row>
    <row r="7" spans="1:13" s="3" customFormat="1" ht="24" customHeight="1">
      <c r="A7" s="57" t="s">
        <v>2</v>
      </c>
      <c r="B7" s="58" t="s">
        <v>3</v>
      </c>
      <c r="C7" s="226" t="s">
        <v>4</v>
      </c>
      <c r="D7" s="227"/>
      <c r="E7" s="227"/>
      <c r="F7" s="276"/>
      <c r="G7" s="133" t="s">
        <v>5</v>
      </c>
      <c r="H7" s="60" t="s">
        <v>6</v>
      </c>
      <c r="I7" s="60" t="s">
        <v>7</v>
      </c>
      <c r="J7" s="60" t="s">
        <v>8</v>
      </c>
      <c r="K7" s="60" t="s">
        <v>9</v>
      </c>
      <c r="L7" s="61" t="s">
        <v>10</v>
      </c>
      <c r="M7" s="62" t="s">
        <v>11</v>
      </c>
    </row>
    <row r="8" spans="1:13" ht="24" customHeight="1">
      <c r="A8" s="327" t="s">
        <v>188</v>
      </c>
      <c r="B8" s="328"/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9"/>
    </row>
    <row r="9" spans="1:13" ht="24" customHeight="1">
      <c r="A9" s="333">
        <v>1</v>
      </c>
      <c r="B9" s="294" t="s">
        <v>303</v>
      </c>
      <c r="C9" s="291" t="s">
        <v>273</v>
      </c>
      <c r="D9" s="292"/>
      <c r="E9" s="292"/>
      <c r="F9" s="293"/>
      <c r="G9" s="134">
        <v>134.5</v>
      </c>
      <c r="H9" s="98" t="s">
        <v>278</v>
      </c>
      <c r="I9" s="98">
        <v>1</v>
      </c>
      <c r="J9" s="98">
        <v>1</v>
      </c>
      <c r="K9" s="99">
        <v>1</v>
      </c>
      <c r="L9" s="126">
        <f t="shared" ref="L9:L41" si="0">G9*J9*K9</f>
        <v>134.5</v>
      </c>
      <c r="M9" s="259">
        <f>SUM(L9:L41)</f>
        <v>13832</v>
      </c>
    </row>
    <row r="10" spans="1:13" ht="24" customHeight="1">
      <c r="A10" s="334"/>
      <c r="B10" s="295"/>
      <c r="C10" s="291" t="s">
        <v>280</v>
      </c>
      <c r="D10" s="292"/>
      <c r="E10" s="292"/>
      <c r="F10" s="293"/>
      <c r="G10" s="134">
        <v>134.5</v>
      </c>
      <c r="H10" s="98" t="s">
        <v>278</v>
      </c>
      <c r="I10" s="98">
        <v>1</v>
      </c>
      <c r="J10" s="98">
        <v>1</v>
      </c>
      <c r="K10" s="99">
        <v>1</v>
      </c>
      <c r="L10" s="126">
        <f t="shared" si="0"/>
        <v>134.5</v>
      </c>
      <c r="M10" s="259"/>
    </row>
    <row r="11" spans="1:13" ht="24" customHeight="1">
      <c r="A11" s="335"/>
      <c r="B11" s="296"/>
      <c r="C11" s="288" t="s">
        <v>277</v>
      </c>
      <c r="D11" s="289"/>
      <c r="E11" s="289"/>
      <c r="F11" s="290"/>
      <c r="G11" s="134">
        <v>800</v>
      </c>
      <c r="H11" s="98" t="s">
        <v>274</v>
      </c>
      <c r="I11" s="98">
        <v>1</v>
      </c>
      <c r="J11" s="98">
        <v>3</v>
      </c>
      <c r="K11" s="99">
        <v>1</v>
      </c>
      <c r="L11" s="126">
        <f t="shared" si="0"/>
        <v>2400</v>
      </c>
      <c r="M11" s="259"/>
    </row>
    <row r="12" spans="1:13" ht="24" customHeight="1">
      <c r="A12" s="123">
        <v>2</v>
      </c>
      <c r="B12" s="157" t="s">
        <v>297</v>
      </c>
      <c r="C12" s="273" t="s">
        <v>300</v>
      </c>
      <c r="D12" s="274"/>
      <c r="E12" s="274"/>
      <c r="F12" s="275"/>
      <c r="G12" s="134">
        <v>1500</v>
      </c>
      <c r="H12" s="98" t="s">
        <v>278</v>
      </c>
      <c r="I12" s="98">
        <v>1</v>
      </c>
      <c r="J12" s="98">
        <v>1</v>
      </c>
      <c r="K12" s="99">
        <v>1</v>
      </c>
      <c r="L12" s="126">
        <f t="shared" si="0"/>
        <v>1500</v>
      </c>
      <c r="M12" s="259"/>
    </row>
    <row r="13" spans="1:13" ht="29.25" customHeight="1">
      <c r="A13" s="124">
        <v>3</v>
      </c>
      <c r="B13" s="116" t="s">
        <v>189</v>
      </c>
      <c r="C13" s="324" t="s">
        <v>244</v>
      </c>
      <c r="D13" s="325"/>
      <c r="E13" s="325"/>
      <c r="F13" s="326"/>
      <c r="G13" s="134">
        <v>20</v>
      </c>
      <c r="H13" s="98" t="s">
        <v>248</v>
      </c>
      <c r="I13" s="98">
        <v>1</v>
      </c>
      <c r="J13" s="98">
        <v>2</v>
      </c>
      <c r="K13" s="99">
        <v>40</v>
      </c>
      <c r="L13" s="126">
        <f t="shared" si="0"/>
        <v>1600</v>
      </c>
      <c r="M13" s="259"/>
    </row>
    <row r="14" spans="1:13" ht="33" customHeight="1">
      <c r="A14" s="123">
        <v>4</v>
      </c>
      <c r="B14" s="116" t="s">
        <v>190</v>
      </c>
      <c r="C14" s="324" t="s">
        <v>245</v>
      </c>
      <c r="D14" s="325"/>
      <c r="E14" s="325"/>
      <c r="F14" s="326"/>
      <c r="G14" s="134">
        <v>45</v>
      </c>
      <c r="H14" s="98" t="s">
        <v>247</v>
      </c>
      <c r="I14" s="98">
        <v>1</v>
      </c>
      <c r="J14" s="98">
        <v>1</v>
      </c>
      <c r="K14" s="99">
        <v>12</v>
      </c>
      <c r="L14" s="126">
        <f t="shared" si="0"/>
        <v>540</v>
      </c>
      <c r="M14" s="259"/>
    </row>
    <row r="15" spans="1:13" ht="32.25" customHeight="1">
      <c r="A15" s="124">
        <v>5</v>
      </c>
      <c r="B15" s="90" t="s">
        <v>191</v>
      </c>
      <c r="C15" s="324" t="s">
        <v>256</v>
      </c>
      <c r="D15" s="325"/>
      <c r="E15" s="325"/>
      <c r="F15" s="326"/>
      <c r="G15" s="134">
        <v>45</v>
      </c>
      <c r="H15" s="98" t="s">
        <v>192</v>
      </c>
      <c r="I15" s="98">
        <v>1</v>
      </c>
      <c r="J15" s="98">
        <v>5</v>
      </c>
      <c r="K15" s="99">
        <v>1</v>
      </c>
      <c r="L15" s="126">
        <f t="shared" si="0"/>
        <v>225</v>
      </c>
      <c r="M15" s="259"/>
    </row>
    <row r="16" spans="1:13" ht="24" customHeight="1">
      <c r="A16" s="123">
        <v>6</v>
      </c>
      <c r="B16" s="90" t="s">
        <v>193</v>
      </c>
      <c r="C16" s="324" t="s">
        <v>246</v>
      </c>
      <c r="D16" s="325"/>
      <c r="E16" s="325"/>
      <c r="F16" s="326"/>
      <c r="G16" s="134">
        <v>15</v>
      </c>
      <c r="H16" s="98" t="s">
        <v>194</v>
      </c>
      <c r="I16" s="98">
        <v>1</v>
      </c>
      <c r="J16" s="98">
        <v>2</v>
      </c>
      <c r="K16" s="99">
        <v>20</v>
      </c>
      <c r="L16" s="126">
        <f t="shared" si="0"/>
        <v>600</v>
      </c>
      <c r="M16" s="259"/>
    </row>
    <row r="17" spans="1:13" ht="24" customHeight="1">
      <c r="A17" s="124">
        <v>7</v>
      </c>
      <c r="B17" s="90" t="s">
        <v>195</v>
      </c>
      <c r="C17" s="324" t="s">
        <v>264</v>
      </c>
      <c r="D17" s="325"/>
      <c r="E17" s="325"/>
      <c r="F17" s="326"/>
      <c r="G17" s="134">
        <v>15</v>
      </c>
      <c r="H17" s="98" t="s">
        <v>196</v>
      </c>
      <c r="I17" s="98">
        <v>1</v>
      </c>
      <c r="J17" s="98">
        <v>1</v>
      </c>
      <c r="K17" s="99">
        <v>20</v>
      </c>
      <c r="L17" s="126">
        <f t="shared" si="0"/>
        <v>300</v>
      </c>
      <c r="M17" s="259"/>
    </row>
    <row r="18" spans="1:13" ht="24" customHeight="1">
      <c r="A18" s="123">
        <v>8</v>
      </c>
      <c r="B18" s="90" t="s">
        <v>197</v>
      </c>
      <c r="C18" s="291" t="s">
        <v>249</v>
      </c>
      <c r="D18" s="292"/>
      <c r="E18" s="292"/>
      <c r="F18" s="293"/>
      <c r="G18" s="134">
        <v>200</v>
      </c>
      <c r="H18" s="98" t="s">
        <v>198</v>
      </c>
      <c r="I18" s="98">
        <v>1</v>
      </c>
      <c r="J18" s="98">
        <v>1</v>
      </c>
      <c r="K18" s="99">
        <v>2</v>
      </c>
      <c r="L18" s="126">
        <f t="shared" si="0"/>
        <v>400</v>
      </c>
      <c r="M18" s="259"/>
    </row>
    <row r="19" spans="1:13" ht="24" customHeight="1">
      <c r="A19" s="124">
        <v>9</v>
      </c>
      <c r="B19" s="90" t="s">
        <v>199</v>
      </c>
      <c r="C19" s="321" t="s">
        <v>263</v>
      </c>
      <c r="D19" s="322"/>
      <c r="E19" s="322"/>
      <c r="F19" s="323"/>
      <c r="G19" s="134">
        <v>90</v>
      </c>
      <c r="H19" s="98" t="s">
        <v>262</v>
      </c>
      <c r="I19" s="98">
        <v>1</v>
      </c>
      <c r="J19" s="98">
        <v>1</v>
      </c>
      <c r="K19" s="99">
        <v>1</v>
      </c>
      <c r="L19" s="126">
        <f t="shared" si="0"/>
        <v>90</v>
      </c>
      <c r="M19" s="259"/>
    </row>
    <row r="20" spans="1:13" ht="24" customHeight="1">
      <c r="A20" s="123">
        <v>10</v>
      </c>
      <c r="B20" s="90" t="s">
        <v>260</v>
      </c>
      <c r="C20" s="321" t="s">
        <v>261</v>
      </c>
      <c r="D20" s="322"/>
      <c r="E20" s="322"/>
      <c r="F20" s="323"/>
      <c r="G20" s="134">
        <v>15</v>
      </c>
      <c r="H20" s="98" t="s">
        <v>196</v>
      </c>
      <c r="I20" s="98">
        <v>1</v>
      </c>
      <c r="J20" s="98">
        <v>1</v>
      </c>
      <c r="K20" s="99">
        <v>2</v>
      </c>
      <c r="L20" s="126">
        <f t="shared" si="0"/>
        <v>30</v>
      </c>
      <c r="M20" s="259"/>
    </row>
    <row r="21" spans="1:13" ht="24" customHeight="1">
      <c r="A21" s="124">
        <v>11</v>
      </c>
      <c r="B21" s="90" t="s">
        <v>200</v>
      </c>
      <c r="C21" s="320" t="s">
        <v>201</v>
      </c>
      <c r="D21" s="320"/>
      <c r="E21" s="320"/>
      <c r="F21" s="320"/>
      <c r="G21" s="135">
        <v>17</v>
      </c>
      <c r="H21" s="120" t="s">
        <v>202</v>
      </c>
      <c r="I21" s="98">
        <v>1</v>
      </c>
      <c r="J21" s="120">
        <v>1</v>
      </c>
      <c r="K21" s="118">
        <v>4</v>
      </c>
      <c r="L21" s="126">
        <f t="shared" si="0"/>
        <v>68</v>
      </c>
      <c r="M21" s="259"/>
    </row>
    <row r="22" spans="1:13" ht="24" customHeight="1">
      <c r="A22" s="123">
        <v>12</v>
      </c>
      <c r="B22" s="116" t="s">
        <v>203</v>
      </c>
      <c r="C22" s="320" t="s">
        <v>204</v>
      </c>
      <c r="D22" s="320"/>
      <c r="E22" s="320"/>
      <c r="F22" s="320"/>
      <c r="G22" s="134">
        <v>16.899999999999999</v>
      </c>
      <c r="H22" s="98" t="s">
        <v>205</v>
      </c>
      <c r="I22" s="98">
        <v>1</v>
      </c>
      <c r="J22" s="98">
        <v>1</v>
      </c>
      <c r="K22" s="99">
        <v>7</v>
      </c>
      <c r="L22" s="126">
        <f t="shared" si="0"/>
        <v>118.29999999999998</v>
      </c>
      <c r="M22" s="259"/>
    </row>
    <row r="23" spans="1:13" ht="24" customHeight="1">
      <c r="A23" s="124">
        <v>13</v>
      </c>
      <c r="B23" s="116" t="s">
        <v>206</v>
      </c>
      <c r="C23" s="320" t="s">
        <v>207</v>
      </c>
      <c r="D23" s="320"/>
      <c r="E23" s="320"/>
      <c r="F23" s="320"/>
      <c r="G23" s="134">
        <v>4.0999999999999996</v>
      </c>
      <c r="H23" s="98" t="s">
        <v>61</v>
      </c>
      <c r="I23" s="98">
        <v>1</v>
      </c>
      <c r="J23" s="98">
        <v>1</v>
      </c>
      <c r="K23" s="99">
        <v>3</v>
      </c>
      <c r="L23" s="126">
        <f t="shared" si="0"/>
        <v>12.299999999999999</v>
      </c>
      <c r="M23" s="259"/>
    </row>
    <row r="24" spans="1:13" ht="24" customHeight="1">
      <c r="A24" s="123">
        <v>14</v>
      </c>
      <c r="B24" s="102" t="s">
        <v>208</v>
      </c>
      <c r="C24" s="320" t="s">
        <v>209</v>
      </c>
      <c r="D24" s="320"/>
      <c r="E24" s="320"/>
      <c r="F24" s="320"/>
      <c r="G24" s="136">
        <v>26</v>
      </c>
      <c r="H24" s="119" t="s">
        <v>61</v>
      </c>
      <c r="I24" s="98">
        <v>1</v>
      </c>
      <c r="J24" s="119">
        <v>1</v>
      </c>
      <c r="K24" s="117">
        <v>2</v>
      </c>
      <c r="L24" s="126">
        <f t="shared" si="0"/>
        <v>52</v>
      </c>
      <c r="M24" s="259"/>
    </row>
    <row r="25" spans="1:13" ht="24" customHeight="1">
      <c r="A25" s="124">
        <v>15</v>
      </c>
      <c r="B25" s="102" t="s">
        <v>210</v>
      </c>
      <c r="C25" s="320" t="s">
        <v>211</v>
      </c>
      <c r="D25" s="320"/>
      <c r="E25" s="320"/>
      <c r="F25" s="320"/>
      <c r="G25" s="136">
        <v>29.9</v>
      </c>
      <c r="H25" s="119" t="s">
        <v>61</v>
      </c>
      <c r="I25" s="98">
        <v>1</v>
      </c>
      <c r="J25" s="119">
        <v>1</v>
      </c>
      <c r="K25" s="117">
        <v>2</v>
      </c>
      <c r="L25" s="126">
        <f t="shared" si="0"/>
        <v>59.8</v>
      </c>
      <c r="M25" s="259"/>
    </row>
    <row r="26" spans="1:13" ht="24" customHeight="1">
      <c r="A26" s="123">
        <v>16</v>
      </c>
      <c r="B26" s="102" t="s">
        <v>212</v>
      </c>
      <c r="C26" s="320" t="s">
        <v>213</v>
      </c>
      <c r="D26" s="320"/>
      <c r="E26" s="320"/>
      <c r="F26" s="320"/>
      <c r="G26" s="136">
        <v>13.9</v>
      </c>
      <c r="H26" s="119" t="s">
        <v>214</v>
      </c>
      <c r="I26" s="98">
        <v>1</v>
      </c>
      <c r="J26" s="119">
        <v>1</v>
      </c>
      <c r="K26" s="117">
        <v>4</v>
      </c>
      <c r="L26" s="126">
        <f t="shared" si="0"/>
        <v>55.6</v>
      </c>
      <c r="M26" s="259"/>
    </row>
    <row r="27" spans="1:13" ht="24" customHeight="1">
      <c r="A27" s="124">
        <v>17</v>
      </c>
      <c r="B27" s="102" t="s">
        <v>215</v>
      </c>
      <c r="C27" s="320" t="s">
        <v>216</v>
      </c>
      <c r="D27" s="320"/>
      <c r="E27" s="320"/>
      <c r="F27" s="320"/>
      <c r="G27" s="136">
        <v>23</v>
      </c>
      <c r="H27" s="119" t="s">
        <v>61</v>
      </c>
      <c r="I27" s="98">
        <v>1</v>
      </c>
      <c r="J27" s="119">
        <v>1</v>
      </c>
      <c r="K27" s="117">
        <v>2</v>
      </c>
      <c r="L27" s="126">
        <f t="shared" si="0"/>
        <v>46</v>
      </c>
      <c r="M27" s="259"/>
    </row>
    <row r="28" spans="1:13" ht="24" customHeight="1">
      <c r="A28" s="123">
        <v>18</v>
      </c>
      <c r="B28" s="102" t="s">
        <v>217</v>
      </c>
      <c r="C28" s="320" t="s">
        <v>218</v>
      </c>
      <c r="D28" s="320"/>
      <c r="E28" s="320"/>
      <c r="F28" s="320"/>
      <c r="G28" s="136">
        <v>3.5</v>
      </c>
      <c r="H28" s="119" t="s">
        <v>214</v>
      </c>
      <c r="I28" s="98">
        <v>1</v>
      </c>
      <c r="J28" s="119">
        <v>1</v>
      </c>
      <c r="K28" s="117">
        <v>2</v>
      </c>
      <c r="L28" s="126">
        <f t="shared" si="0"/>
        <v>7</v>
      </c>
      <c r="M28" s="259"/>
    </row>
    <row r="29" spans="1:13" ht="24" customHeight="1">
      <c r="A29" s="124">
        <v>19</v>
      </c>
      <c r="B29" s="102" t="s">
        <v>219</v>
      </c>
      <c r="C29" s="320" t="s">
        <v>220</v>
      </c>
      <c r="D29" s="320"/>
      <c r="E29" s="320"/>
      <c r="F29" s="320"/>
      <c r="G29" s="136">
        <v>5</v>
      </c>
      <c r="H29" s="119" t="s">
        <v>221</v>
      </c>
      <c r="I29" s="98">
        <v>1</v>
      </c>
      <c r="J29" s="119">
        <v>1</v>
      </c>
      <c r="K29" s="117">
        <v>2</v>
      </c>
      <c r="L29" s="126">
        <f t="shared" si="0"/>
        <v>10</v>
      </c>
      <c r="M29" s="259"/>
    </row>
    <row r="30" spans="1:13" ht="24" customHeight="1">
      <c r="A30" s="123">
        <v>20</v>
      </c>
      <c r="B30" s="102" t="s">
        <v>250</v>
      </c>
      <c r="C30" s="320" t="s">
        <v>243</v>
      </c>
      <c r="D30" s="320"/>
      <c r="E30" s="320"/>
      <c r="F30" s="320"/>
      <c r="G30" s="136">
        <v>1.5</v>
      </c>
      <c r="H30" s="119" t="s">
        <v>196</v>
      </c>
      <c r="I30" s="98">
        <v>1</v>
      </c>
      <c r="J30" s="119">
        <v>1</v>
      </c>
      <c r="K30" s="117">
        <v>100</v>
      </c>
      <c r="L30" s="126">
        <f t="shared" si="0"/>
        <v>150</v>
      </c>
      <c r="M30" s="259"/>
    </row>
    <row r="31" spans="1:13" ht="24" customHeight="1">
      <c r="A31" s="124">
        <v>21</v>
      </c>
      <c r="B31" s="102" t="s">
        <v>222</v>
      </c>
      <c r="C31" s="320" t="s">
        <v>251</v>
      </c>
      <c r="D31" s="320"/>
      <c r="E31" s="320"/>
      <c r="F31" s="320"/>
      <c r="G31" s="136">
        <v>489</v>
      </c>
      <c r="H31" s="119" t="s">
        <v>182</v>
      </c>
      <c r="I31" s="98">
        <v>1</v>
      </c>
      <c r="J31" s="119">
        <v>1</v>
      </c>
      <c r="K31" s="117">
        <v>1</v>
      </c>
      <c r="L31" s="126">
        <f t="shared" si="0"/>
        <v>489</v>
      </c>
      <c r="M31" s="259"/>
    </row>
    <row r="32" spans="1:13" ht="24" customHeight="1">
      <c r="A32" s="123">
        <v>22</v>
      </c>
      <c r="B32" s="102" t="s">
        <v>252</v>
      </c>
      <c r="C32" s="320" t="s">
        <v>223</v>
      </c>
      <c r="D32" s="320"/>
      <c r="E32" s="320"/>
      <c r="F32" s="320"/>
      <c r="G32" s="136">
        <v>200</v>
      </c>
      <c r="H32" s="119" t="s">
        <v>182</v>
      </c>
      <c r="I32" s="98">
        <v>1</v>
      </c>
      <c r="J32" s="119">
        <v>1</v>
      </c>
      <c r="K32" s="117">
        <v>1</v>
      </c>
      <c r="L32" s="126">
        <f t="shared" si="0"/>
        <v>200</v>
      </c>
      <c r="M32" s="259"/>
    </row>
    <row r="33" spans="1:13" ht="30.75" customHeight="1">
      <c r="A33" s="124">
        <v>23</v>
      </c>
      <c r="B33" s="102" t="s">
        <v>224</v>
      </c>
      <c r="C33" s="339" t="s">
        <v>254</v>
      </c>
      <c r="D33" s="340"/>
      <c r="E33" s="340"/>
      <c r="F33" s="341"/>
      <c r="G33" s="136">
        <v>42</v>
      </c>
      <c r="H33" s="119" t="s">
        <v>182</v>
      </c>
      <c r="I33" s="98">
        <v>1</v>
      </c>
      <c r="J33" s="119">
        <v>1</v>
      </c>
      <c r="K33" s="117">
        <v>1</v>
      </c>
      <c r="L33" s="126">
        <f t="shared" si="0"/>
        <v>42</v>
      </c>
      <c r="M33" s="259"/>
    </row>
    <row r="34" spans="1:13" ht="33" customHeight="1">
      <c r="A34" s="123">
        <v>24</v>
      </c>
      <c r="B34" s="102" t="s">
        <v>225</v>
      </c>
      <c r="C34" s="339" t="s">
        <v>257</v>
      </c>
      <c r="D34" s="340"/>
      <c r="E34" s="340"/>
      <c r="F34" s="341"/>
      <c r="G34" s="136">
        <v>300</v>
      </c>
      <c r="H34" s="119" t="s">
        <v>182</v>
      </c>
      <c r="I34" s="98">
        <v>1</v>
      </c>
      <c r="J34" s="119">
        <v>1</v>
      </c>
      <c r="K34" s="117">
        <v>2</v>
      </c>
      <c r="L34" s="126">
        <f t="shared" si="0"/>
        <v>600</v>
      </c>
      <c r="M34" s="259"/>
    </row>
    <row r="35" spans="1:13" ht="24" customHeight="1">
      <c r="A35" s="124">
        <v>25</v>
      </c>
      <c r="B35" s="116" t="s">
        <v>226</v>
      </c>
      <c r="C35" s="339" t="s">
        <v>240</v>
      </c>
      <c r="D35" s="340"/>
      <c r="E35" s="340"/>
      <c r="F35" s="341"/>
      <c r="G35" s="134">
        <v>99</v>
      </c>
      <c r="H35" s="98" t="s">
        <v>239</v>
      </c>
      <c r="I35" s="98">
        <v>1</v>
      </c>
      <c r="J35" s="98">
        <v>1</v>
      </c>
      <c r="K35" s="99">
        <v>1</v>
      </c>
      <c r="L35" s="126">
        <f t="shared" si="0"/>
        <v>99</v>
      </c>
      <c r="M35" s="259"/>
    </row>
    <row r="36" spans="1:13" ht="24" customHeight="1">
      <c r="A36" s="123">
        <v>26</v>
      </c>
      <c r="B36" s="116" t="s">
        <v>227</v>
      </c>
      <c r="C36" s="339" t="s">
        <v>241</v>
      </c>
      <c r="D36" s="340"/>
      <c r="E36" s="340"/>
      <c r="F36" s="341"/>
      <c r="G36" s="134">
        <v>999</v>
      </c>
      <c r="H36" s="98" t="s">
        <v>228</v>
      </c>
      <c r="I36" s="98">
        <v>1</v>
      </c>
      <c r="J36" s="98">
        <v>1</v>
      </c>
      <c r="K36" s="99">
        <v>1</v>
      </c>
      <c r="L36" s="126">
        <f t="shared" si="0"/>
        <v>999</v>
      </c>
      <c r="M36" s="259"/>
    </row>
    <row r="37" spans="1:13" ht="24" customHeight="1">
      <c r="A37" s="124">
        <v>27</v>
      </c>
      <c r="B37" s="102" t="s">
        <v>229</v>
      </c>
      <c r="C37" s="320" t="s">
        <v>230</v>
      </c>
      <c r="D37" s="320"/>
      <c r="E37" s="320"/>
      <c r="F37" s="320"/>
      <c r="G37" s="136">
        <v>12</v>
      </c>
      <c r="H37" s="119" t="s">
        <v>198</v>
      </c>
      <c r="I37" s="98">
        <v>1</v>
      </c>
      <c r="J37" s="119">
        <v>1</v>
      </c>
      <c r="K37" s="117">
        <v>4</v>
      </c>
      <c r="L37" s="126">
        <f t="shared" si="0"/>
        <v>48</v>
      </c>
      <c r="M37" s="259"/>
    </row>
    <row r="38" spans="1:13" ht="33" customHeight="1">
      <c r="A38" s="123">
        <v>28</v>
      </c>
      <c r="B38" s="102" t="s">
        <v>231</v>
      </c>
      <c r="C38" s="320" t="s">
        <v>253</v>
      </c>
      <c r="D38" s="320"/>
      <c r="E38" s="320"/>
      <c r="F38" s="320"/>
      <c r="G38" s="136">
        <v>61</v>
      </c>
      <c r="H38" s="119" t="s">
        <v>198</v>
      </c>
      <c r="I38" s="98">
        <v>1</v>
      </c>
      <c r="J38" s="119">
        <v>1</v>
      </c>
      <c r="K38" s="117">
        <v>5</v>
      </c>
      <c r="L38" s="126">
        <f t="shared" si="0"/>
        <v>305</v>
      </c>
      <c r="M38" s="259"/>
    </row>
    <row r="39" spans="1:13" ht="24" customHeight="1">
      <c r="A39" s="124">
        <v>29</v>
      </c>
      <c r="B39" s="125" t="s">
        <v>232</v>
      </c>
      <c r="C39" s="330" t="s">
        <v>258</v>
      </c>
      <c r="D39" s="331"/>
      <c r="E39" s="331"/>
      <c r="F39" s="332"/>
      <c r="G39" s="136">
        <v>150</v>
      </c>
      <c r="H39" s="119" t="s">
        <v>234</v>
      </c>
      <c r="I39" s="98">
        <v>1</v>
      </c>
      <c r="J39" s="119">
        <v>1</v>
      </c>
      <c r="K39" s="117">
        <v>10</v>
      </c>
      <c r="L39" s="126">
        <f t="shared" si="0"/>
        <v>1500</v>
      </c>
      <c r="M39" s="259"/>
    </row>
    <row r="40" spans="1:13" ht="24" customHeight="1">
      <c r="A40" s="123">
        <v>30</v>
      </c>
      <c r="B40" s="125" t="s">
        <v>238</v>
      </c>
      <c r="C40" s="320" t="s">
        <v>242</v>
      </c>
      <c r="D40" s="320"/>
      <c r="E40" s="320"/>
      <c r="F40" s="320"/>
      <c r="G40" s="134">
        <v>359</v>
      </c>
      <c r="H40" s="98" t="s">
        <v>239</v>
      </c>
      <c r="I40" s="98">
        <v>1</v>
      </c>
      <c r="J40" s="98">
        <v>1</v>
      </c>
      <c r="K40" s="99">
        <v>2</v>
      </c>
      <c r="L40" s="126">
        <f t="shared" si="0"/>
        <v>718</v>
      </c>
      <c r="M40" s="259"/>
    </row>
    <row r="41" spans="1:13" ht="24" customHeight="1" thickBot="1">
      <c r="A41" s="127">
        <v>31</v>
      </c>
      <c r="B41" s="128" t="s">
        <v>235</v>
      </c>
      <c r="C41" s="336" t="s">
        <v>236</v>
      </c>
      <c r="D41" s="337"/>
      <c r="E41" s="337"/>
      <c r="F41" s="338"/>
      <c r="G41" s="137">
        <v>299</v>
      </c>
      <c r="H41" s="129" t="s">
        <v>228</v>
      </c>
      <c r="I41" s="129">
        <v>1</v>
      </c>
      <c r="J41" s="129">
        <v>1</v>
      </c>
      <c r="K41" s="130">
        <v>1</v>
      </c>
      <c r="L41" s="131">
        <f t="shared" si="0"/>
        <v>299</v>
      </c>
      <c r="M41" s="260"/>
    </row>
    <row r="42" spans="1:13" s="3" customFormat="1" ht="24" customHeight="1" thickBot="1">
      <c r="A42" s="252" t="s">
        <v>13</v>
      </c>
      <c r="B42" s="253"/>
      <c r="C42" s="253"/>
      <c r="D42" s="253"/>
      <c r="E42" s="253"/>
      <c r="F42" s="253"/>
      <c r="G42" s="253"/>
      <c r="H42" s="253"/>
      <c r="I42" s="253"/>
      <c r="J42" s="253"/>
      <c r="K42" s="253"/>
      <c r="L42" s="254"/>
      <c r="M42" s="64">
        <f>M9</f>
        <v>13832</v>
      </c>
    </row>
    <row r="43" spans="1:13" s="3" customFormat="1" ht="24" customHeight="1" thickTop="1">
      <c r="A43" s="24" t="s">
        <v>15</v>
      </c>
      <c r="B43" s="25" t="s">
        <v>237</v>
      </c>
      <c r="C43" s="40"/>
      <c r="D43" s="40"/>
      <c r="E43" s="40"/>
      <c r="F43" s="40"/>
      <c r="G43" s="138"/>
      <c r="H43" s="26"/>
      <c r="I43" s="26"/>
      <c r="J43" s="26"/>
      <c r="K43" s="26"/>
      <c r="L43" s="55"/>
      <c r="M43" s="66"/>
    </row>
    <row r="44" spans="1:13" s="3" customFormat="1" ht="24" customHeight="1">
      <c r="A44" s="42"/>
      <c r="B44" s="25" t="s">
        <v>74</v>
      </c>
      <c r="C44" s="40"/>
      <c r="D44" s="40"/>
      <c r="E44" s="40"/>
      <c r="F44" s="40"/>
      <c r="G44" s="138"/>
      <c r="H44" s="26"/>
      <c r="I44" s="26"/>
      <c r="J44" s="26"/>
      <c r="K44" s="26"/>
      <c r="L44" s="55"/>
      <c r="M44" s="67"/>
    </row>
    <row r="45" spans="1:13" s="3" customFormat="1" ht="24" customHeight="1">
      <c r="A45" s="42"/>
      <c r="B45" s="25" t="s">
        <v>27</v>
      </c>
      <c r="C45" s="40"/>
      <c r="D45" s="40"/>
      <c r="E45" s="40"/>
      <c r="F45" s="40"/>
      <c r="G45" s="138"/>
      <c r="H45" s="26"/>
      <c r="I45" s="26"/>
      <c r="J45" s="26"/>
      <c r="K45" s="26"/>
      <c r="L45" s="41"/>
      <c r="M45" s="68"/>
    </row>
    <row r="46" spans="1:13" s="3" customFormat="1" ht="24" customHeight="1" thickBot="1">
      <c r="A46" s="43"/>
      <c r="B46" s="44" t="s">
        <v>49</v>
      </c>
      <c r="C46" s="45"/>
      <c r="D46" s="45"/>
      <c r="E46" s="45"/>
      <c r="F46" s="45"/>
      <c r="G46" s="139"/>
      <c r="H46" s="47"/>
      <c r="I46" s="47"/>
      <c r="J46" s="47"/>
      <c r="K46" s="47"/>
      <c r="L46" s="46"/>
      <c r="M46" s="69"/>
    </row>
  </sheetData>
  <mergeCells count="41">
    <mergeCell ref="B9:B11"/>
    <mergeCell ref="A9:A11"/>
    <mergeCell ref="A42:L42"/>
    <mergeCell ref="C30:F30"/>
    <mergeCell ref="C31:F31"/>
    <mergeCell ref="C32:F32"/>
    <mergeCell ref="C28:F28"/>
    <mergeCell ref="C29:F29"/>
    <mergeCell ref="C40:F40"/>
    <mergeCell ref="C41:F41"/>
    <mergeCell ref="C33:F33"/>
    <mergeCell ref="C34:F34"/>
    <mergeCell ref="C35:F35"/>
    <mergeCell ref="C36:F36"/>
    <mergeCell ref="C15:F15"/>
    <mergeCell ref="C27:F27"/>
    <mergeCell ref="A1:K1"/>
    <mergeCell ref="A6:H6"/>
    <mergeCell ref="C7:F7"/>
    <mergeCell ref="A8:M8"/>
    <mergeCell ref="M9:M41"/>
    <mergeCell ref="C39:F39"/>
    <mergeCell ref="C9:F9"/>
    <mergeCell ref="C13:F13"/>
    <mergeCell ref="C37:F37"/>
    <mergeCell ref="C38:F38"/>
    <mergeCell ref="C26:F26"/>
    <mergeCell ref="C14:F14"/>
    <mergeCell ref="C21:F21"/>
    <mergeCell ref="C22:F22"/>
    <mergeCell ref="C23:F23"/>
    <mergeCell ref="C24:F24"/>
    <mergeCell ref="C12:F12"/>
    <mergeCell ref="C10:F10"/>
    <mergeCell ref="C11:F11"/>
    <mergeCell ref="C25:F25"/>
    <mergeCell ref="C18:F18"/>
    <mergeCell ref="C19:F19"/>
    <mergeCell ref="C20:F20"/>
    <mergeCell ref="C16:F16"/>
    <mergeCell ref="C17:F17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4</vt:i4>
      </vt:variant>
    </vt:vector>
  </HeadingPairs>
  <TitlesOfParts>
    <vt:vector size="12" baseType="lpstr">
      <vt:lpstr>整体费用</vt:lpstr>
      <vt:lpstr>普通场（11月19日）肿瘤医院</vt:lpstr>
      <vt:lpstr>发车仪式场（11月20日）锁金村</vt:lpstr>
      <vt:lpstr>普通场（11月21-22日）锁金村</vt:lpstr>
      <vt:lpstr>普通场（11月23日）钟山宾馆</vt:lpstr>
      <vt:lpstr>一次性物料采购费用</vt:lpstr>
      <vt:lpstr>消耗性性物料</vt:lpstr>
      <vt:lpstr>差旅+追加费用</vt:lpstr>
      <vt:lpstr>'发车仪式场（11月20日）锁金村'!Print_Area</vt:lpstr>
      <vt:lpstr>'普通场（11月21-22日）锁金村'!Print_Area</vt:lpstr>
      <vt:lpstr>一次性物料采购费用!Print_Area</vt:lpstr>
      <vt:lpstr>整体费用!Print_Area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UBSS066 翟娟娟 Melitta Zhai</cp:lastModifiedBy>
  <cp:lastPrinted>2019-11-14T09:24:51Z</cp:lastPrinted>
  <dcterms:created xsi:type="dcterms:W3CDTF">1996-12-17T01:32:00Z</dcterms:created>
  <dcterms:modified xsi:type="dcterms:W3CDTF">2020-01-15T11:09:13Z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