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380" tabRatio="773"/>
  </bookViews>
  <sheets>
    <sheet name="PE单" sheetId="21" r:id="rId1"/>
    <sheet name="Sheet1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<sst xmlns="http://schemas.openxmlformats.org/spreadsheetml/2006/main" count="98" uniqueCount="33">
  <si>
    <t>报价单-签约/执行</t>
  </si>
  <si>
    <t>报价单-预估成本</t>
  </si>
  <si>
    <t>大类</t>
  </si>
  <si>
    <t>项目</t>
  </si>
  <si>
    <t>说明</t>
  </si>
  <si>
    <t>数量</t>
  </si>
  <si>
    <t>单位</t>
  </si>
  <si>
    <t>单价</t>
  </si>
  <si>
    <t>单场金额</t>
  </si>
  <si>
    <t>场次</t>
  </si>
  <si>
    <t>金额</t>
  </si>
  <si>
    <t>设计</t>
  </si>
  <si>
    <t>主KV设计</t>
  </si>
  <si>
    <t>项目主KV设计，从无到有：贯穿整个活动的主视觉设计，包含slogan，在宣传物料设计时可延伸使用</t>
  </si>
  <si>
    <t>份</t>
  </si>
  <si>
    <t>产品页设计</t>
  </si>
  <si>
    <t>产品页设计，从无到有：贯穿整个活动的主视觉设计，包含slogan，在宣传物料设计时可延伸使用</t>
  </si>
  <si>
    <t>物料延展</t>
  </si>
  <si>
    <t>易拉宝设计延展（不含制作）</t>
  </si>
  <si>
    <t>项</t>
  </si>
  <si>
    <t>小计：</t>
  </si>
  <si>
    <t>人员服务</t>
  </si>
  <si>
    <t>项目管理</t>
  </si>
  <si>
    <t>项目经理，对项目进行全程管理，对项目文件进行整理、分类、归档、总结</t>
  </si>
  <si>
    <t>人/天</t>
  </si>
  <si>
    <t>策划，针对项目进行整体方案策划</t>
  </si>
  <si>
    <t>其他成本支出</t>
  </si>
  <si>
    <t>不含税总计</t>
  </si>
  <si>
    <t>税费：6%</t>
  </si>
  <si>
    <t>项目总金额</t>
  </si>
  <si>
    <t>项目总成本</t>
  </si>
  <si>
    <t>毛利</t>
  </si>
  <si>
    <t>毛利率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</si>
</sst>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5" formatCode="&quot;￥&quot;#,##0;&quot;￥&quot;\-#,##0"/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7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1"/>
      <color theme="0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b/>
      <sz val="12"/>
      <name val="微软雅黑"/>
      <charset val="134"/>
    </font>
    <font>
      <b/>
      <sz val="11"/>
      <color rgb="FFC00000"/>
      <name val="微软雅黑"/>
      <charset val="134"/>
    </font>
    <font>
      <b/>
      <sz val="10"/>
      <color rgb="FFC00000"/>
      <name val="微软雅黑"/>
      <charset val="134"/>
    </font>
    <font>
      <b/>
      <sz val="10"/>
      <color theme="1"/>
      <name val="微软雅黑"/>
      <charset val="134"/>
    </font>
    <font>
      <b/>
      <u/>
      <sz val="10"/>
      <color theme="1"/>
      <name val="微软雅黑"/>
      <charset val="134"/>
    </font>
    <font>
      <b/>
      <sz val="14"/>
      <color theme="6" tint="-0.5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4" fillId="0" borderId="0"/>
    <xf numFmtId="9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5" fillId="0" borderId="0"/>
    <xf numFmtId="0" fontId="14" fillId="0" borderId="0">
      <alignment vertical="center"/>
    </xf>
    <xf numFmtId="176" fontId="36" fillId="0" borderId="0"/>
    <xf numFmtId="0" fontId="0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3" fillId="2" borderId="3" xfId="53" applyFont="1" applyFill="1" applyBorder="1" applyAlignment="1" applyProtection="1">
      <alignment horizontal="center" vertical="center" wrapText="1"/>
    </xf>
    <xf numFmtId="0" fontId="4" fillId="0" borderId="4" xfId="53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78" fontId="5" fillId="0" borderId="3" xfId="1" applyNumberFormat="1" applyFont="1" applyFill="1" applyBorder="1" applyAlignment="1">
      <alignment vertical="center" wrapText="1"/>
    </xf>
    <xf numFmtId="0" fontId="5" fillId="0" borderId="5" xfId="53" applyFont="1" applyBorder="1" applyAlignment="1">
      <alignment horizontal="center" vertical="center" wrapText="1"/>
    </xf>
    <xf numFmtId="0" fontId="4" fillId="0" borderId="6" xfId="53" applyFont="1" applyBorder="1" applyAlignment="1">
      <alignment horizontal="center" vertical="center"/>
    </xf>
    <xf numFmtId="0" fontId="5" fillId="0" borderId="3" xfId="53" applyFont="1" applyBorder="1" applyAlignment="1">
      <alignment horizontal="left" vertical="center" wrapText="1"/>
    </xf>
    <xf numFmtId="0" fontId="6" fillId="3" borderId="7" xfId="53" applyFont="1" applyFill="1" applyBorder="1" applyAlignment="1">
      <alignment horizontal="right" vertical="center" wrapText="1"/>
    </xf>
    <xf numFmtId="0" fontId="6" fillId="3" borderId="2" xfId="53" applyFont="1" applyFill="1" applyBorder="1" applyAlignment="1">
      <alignment horizontal="right" vertical="center" wrapText="1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5" fillId="0" borderId="3" xfId="53" applyFont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7" fillId="0" borderId="9" xfId="53" applyFont="1" applyFill="1" applyBorder="1" applyAlignment="1">
      <alignment horizontal="right" vertical="center"/>
    </xf>
    <xf numFmtId="177" fontId="3" fillId="2" borderId="3" xfId="53" applyNumberFormat="1" applyFont="1" applyFill="1" applyBorder="1" applyAlignment="1" applyProtection="1">
      <alignment horizontal="center" vertical="center" wrapText="1"/>
    </xf>
    <xf numFmtId="9" fontId="3" fillId="2" borderId="3" xfId="53" applyNumberFormat="1" applyFont="1" applyFill="1" applyBorder="1" applyAlignment="1" applyProtection="1">
      <alignment horizontal="center" vertical="center" wrapText="1"/>
    </xf>
    <xf numFmtId="177" fontId="5" fillId="0" borderId="5" xfId="53" applyNumberFormat="1" applyFont="1" applyBorder="1" applyAlignment="1">
      <alignment horizontal="center" vertical="center" wrapText="1"/>
    </xf>
    <xf numFmtId="0" fontId="6" fillId="3" borderId="10" xfId="53" applyFont="1" applyFill="1" applyBorder="1" applyAlignment="1">
      <alignment horizontal="right" vertical="center" wrapText="1"/>
    </xf>
    <xf numFmtId="0" fontId="5" fillId="4" borderId="3" xfId="1" applyNumberFormat="1" applyFont="1" applyFill="1" applyBorder="1" applyAlignment="1" applyProtection="1">
      <alignment horizontal="center" vertical="center"/>
    </xf>
    <xf numFmtId="177" fontId="5" fillId="0" borderId="3" xfId="53" applyNumberFormat="1" applyFont="1" applyBorder="1" applyAlignment="1">
      <alignment horizontal="center" vertical="center" wrapText="1"/>
    </xf>
    <xf numFmtId="9" fontId="1" fillId="0" borderId="0" xfId="53" applyNumberFormat="1" applyFont="1" applyBorder="1" applyAlignment="1">
      <alignment horizontal="center" vertical="center"/>
    </xf>
    <xf numFmtId="9" fontId="8" fillId="0" borderId="0" xfId="53" applyNumberFormat="1" applyFont="1" applyBorder="1" applyAlignment="1">
      <alignment horizontal="center" vertical="center"/>
    </xf>
    <xf numFmtId="9" fontId="9" fillId="0" borderId="0" xfId="53" applyNumberFormat="1" applyFont="1" applyBorder="1" applyAlignment="1">
      <alignment horizontal="center" vertical="center"/>
    </xf>
    <xf numFmtId="0" fontId="2" fillId="0" borderId="10" xfId="53" applyFont="1" applyBorder="1" applyAlignment="1" applyProtection="1">
      <alignment horizontal="center" vertical="center" wrapText="1"/>
      <protection locked="0"/>
    </xf>
    <xf numFmtId="7" fontId="6" fillId="3" borderId="10" xfId="53" applyNumberFormat="1" applyFont="1" applyFill="1" applyBorder="1" applyAlignment="1">
      <alignment horizontal="center" vertical="center" wrapText="1"/>
    </xf>
    <xf numFmtId="177" fontId="7" fillId="0" borderId="9" xfId="53" applyNumberFormat="1" applyFont="1" applyFill="1" applyBorder="1" applyAlignment="1">
      <alignment horizontal="center" vertical="center"/>
    </xf>
    <xf numFmtId="177" fontId="1" fillId="0" borderId="0" xfId="53" applyNumberFormat="1" applyFont="1" applyBorder="1" applyAlignment="1">
      <alignment horizontal="center" vertical="center"/>
    </xf>
    <xf numFmtId="177" fontId="8" fillId="0" borderId="0" xfId="53" applyNumberFormat="1" applyFont="1" applyBorder="1" applyAlignment="1">
      <alignment horizontal="center" vertical="center"/>
    </xf>
    <xf numFmtId="177" fontId="9" fillId="0" borderId="0" xfId="53" applyNumberFormat="1" applyFont="1" applyBorder="1" applyAlignment="1">
      <alignment horizontal="center" vertical="center"/>
    </xf>
    <xf numFmtId="0" fontId="1" fillId="0" borderId="0" xfId="53" applyFont="1" applyProtection="1">
      <alignment vertical="center"/>
    </xf>
    <xf numFmtId="7" fontId="10" fillId="0" borderId="0" xfId="53" applyNumberFormat="1" applyFont="1">
      <alignment vertical="center"/>
    </xf>
    <xf numFmtId="7" fontId="11" fillId="0" borderId="0" xfId="53" applyNumberFormat="1" applyFont="1" applyAlignment="1">
      <alignment horizontal="right" vertical="center"/>
    </xf>
    <xf numFmtId="7" fontId="10" fillId="0" borderId="0" xfId="53" applyNumberFormat="1" applyFont="1" applyProtection="1">
      <alignment vertical="center"/>
    </xf>
    <xf numFmtId="0" fontId="3" fillId="5" borderId="3" xfId="53" applyFont="1" applyFill="1" applyBorder="1" applyAlignment="1" applyProtection="1">
      <alignment horizontal="center" vertical="center" wrapText="1"/>
    </xf>
    <xf numFmtId="7" fontId="10" fillId="0" borderId="0" xfId="53" applyNumberFormat="1" applyFont="1" applyAlignment="1">
      <alignment horizontal="right" vertical="center"/>
    </xf>
    <xf numFmtId="0" fontId="4" fillId="0" borderId="3" xfId="53" applyFont="1" applyBorder="1" applyAlignment="1">
      <alignment horizontal="center" vertical="center"/>
    </xf>
    <xf numFmtId="0" fontId="6" fillId="6" borderId="3" xfId="53" applyFont="1" applyFill="1" applyBorder="1" applyAlignment="1">
      <alignment horizontal="right" vertical="center" wrapText="1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6" fillId="6" borderId="11" xfId="53" applyFont="1" applyFill="1" applyBorder="1" applyAlignment="1">
      <alignment horizontal="right" vertical="center" wrapText="1"/>
    </xf>
    <xf numFmtId="5" fontId="7" fillId="0" borderId="9" xfId="53" applyNumberFormat="1" applyFont="1" applyFill="1" applyBorder="1" applyAlignment="1">
      <alignment horizontal="center" vertical="center"/>
    </xf>
    <xf numFmtId="0" fontId="12" fillId="0" borderId="9" xfId="53" applyFont="1" applyFill="1" applyBorder="1" applyAlignment="1">
      <alignment horizontal="right" vertical="center"/>
    </xf>
    <xf numFmtId="177" fontId="3" fillId="5" borderId="3" xfId="53" applyNumberFormat="1" applyFont="1" applyFill="1" applyBorder="1" applyAlignment="1" applyProtection="1">
      <alignment horizontal="center" vertical="center" wrapText="1"/>
    </xf>
    <xf numFmtId="9" fontId="3" fillId="5" borderId="3" xfId="53" applyNumberFormat="1" applyFont="1" applyFill="1" applyBorder="1" applyAlignment="1" applyProtection="1">
      <alignment horizontal="center" vertical="center" wrapText="1"/>
    </xf>
    <xf numFmtId="7" fontId="6" fillId="6" borderId="10" xfId="53" applyNumberFormat="1" applyFont="1" applyFill="1" applyBorder="1" applyAlignment="1">
      <alignment horizontal="center" vertical="center" wrapText="1"/>
    </xf>
    <xf numFmtId="177" fontId="12" fillId="0" borderId="9" xfId="53" applyNumberFormat="1" applyFont="1" applyFill="1" applyBorder="1" applyAlignment="1">
      <alignment horizontal="center" vertical="center"/>
    </xf>
    <xf numFmtId="10" fontId="12" fillId="0" borderId="9" xfId="53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zoomScale="65" zoomScaleNormal="65" topLeftCell="D1" workbookViewId="0">
      <pane ySplit="2" topLeftCell="A3" activePane="bottomLeft" state="frozen"/>
      <selection/>
      <selection pane="bottomLeft" activeCell="S14" sqref="S14"/>
    </sheetView>
  </sheetViews>
  <sheetFormatPr defaultColWidth="9.66071428571429" defaultRowHeight="15.2"/>
  <cols>
    <col min="1" max="1" width="17.6428571428571" style="1" customWidth="1"/>
    <col min="2" max="2" width="18.5" style="2" customWidth="1"/>
    <col min="3" max="3" width="62.5" style="1" customWidth="1"/>
    <col min="4" max="4" width="9" style="3" customWidth="1"/>
    <col min="5" max="5" width="8.5" style="3" customWidth="1"/>
    <col min="6" max="6" width="17.3303571428571" style="4" customWidth="1"/>
    <col min="7" max="7" width="19" style="5" customWidth="1"/>
    <col min="8" max="8" width="10.6607142857143" style="5" customWidth="1"/>
    <col min="9" max="9" width="17.1607142857143" style="4" customWidth="1"/>
    <col min="10" max="10" width="17.5" style="38" customWidth="1"/>
    <col min="11" max="11" width="17.6428571428571" style="1" customWidth="1"/>
    <col min="12" max="12" width="18.5" style="2" customWidth="1"/>
    <col min="13" max="13" width="62.5" style="1" customWidth="1"/>
    <col min="14" max="14" width="9" style="3" customWidth="1"/>
    <col min="15" max="15" width="8.5" style="3" customWidth="1"/>
    <col min="16" max="16" width="17.3303571428571" style="4" customWidth="1"/>
    <col min="17" max="17" width="19" style="5" customWidth="1"/>
    <col min="18" max="18" width="10.6607142857143" style="5" customWidth="1"/>
    <col min="19" max="19" width="17.1607142857143" style="4" customWidth="1"/>
    <col min="20" max="16384" width="9.66071428571429" style="1"/>
  </cols>
  <sheetData>
    <row r="1" ht="54" customHeight="1" spans="1:19">
      <c r="A1" s="6" t="s">
        <v>0</v>
      </c>
      <c r="B1" s="7"/>
      <c r="C1" s="7"/>
      <c r="D1" s="7"/>
      <c r="E1" s="7"/>
      <c r="F1" s="7"/>
      <c r="G1" s="7"/>
      <c r="H1" s="7"/>
      <c r="I1" s="31"/>
      <c r="J1" s="39"/>
      <c r="K1" s="6" t="s">
        <v>1</v>
      </c>
      <c r="L1" s="7"/>
      <c r="M1" s="7"/>
      <c r="N1" s="7"/>
      <c r="O1" s="7"/>
      <c r="P1" s="7"/>
      <c r="Q1" s="7"/>
      <c r="R1" s="7"/>
      <c r="S1" s="31"/>
    </row>
    <row r="2" s="37" customFormat="1" ht="30" customHeight="1" spans="1:19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22" t="s">
        <v>7</v>
      </c>
      <c r="G2" s="23" t="s">
        <v>8</v>
      </c>
      <c r="H2" s="23" t="s">
        <v>9</v>
      </c>
      <c r="I2" s="22" t="s">
        <v>10</v>
      </c>
      <c r="J2" s="40"/>
      <c r="K2" s="41" t="s">
        <v>2</v>
      </c>
      <c r="L2" s="41" t="s">
        <v>3</v>
      </c>
      <c r="M2" s="41" t="s">
        <v>4</v>
      </c>
      <c r="N2" s="41" t="s">
        <v>5</v>
      </c>
      <c r="O2" s="41" t="s">
        <v>6</v>
      </c>
      <c r="P2" s="49" t="s">
        <v>7</v>
      </c>
      <c r="Q2" s="50" t="s">
        <v>8</v>
      </c>
      <c r="R2" s="50" t="s">
        <v>9</v>
      </c>
      <c r="S2" s="49" t="s">
        <v>10</v>
      </c>
    </row>
    <row r="3" ht="31" spans="1:19">
      <c r="A3" s="9" t="s">
        <v>11</v>
      </c>
      <c r="B3" s="10" t="s">
        <v>12</v>
      </c>
      <c r="C3" s="11" t="s">
        <v>13</v>
      </c>
      <c r="D3" s="12">
        <v>1</v>
      </c>
      <c r="E3" s="12" t="s">
        <v>14</v>
      </c>
      <c r="F3" s="24">
        <v>9000</v>
      </c>
      <c r="G3" s="24">
        <f t="shared" ref="G3:G8" si="0">D3*F3</f>
        <v>9000</v>
      </c>
      <c r="H3" s="12">
        <v>1</v>
      </c>
      <c r="I3" s="24">
        <f t="shared" ref="I3:I8" si="1">G3*H3</f>
        <v>9000</v>
      </c>
      <c r="J3" s="42"/>
      <c r="K3" s="43" t="s">
        <v>11</v>
      </c>
      <c r="L3" s="10" t="s">
        <v>12</v>
      </c>
      <c r="M3" s="11" t="s">
        <v>13</v>
      </c>
      <c r="N3" s="18">
        <v>1</v>
      </c>
      <c r="O3" s="18" t="s">
        <v>14</v>
      </c>
      <c r="P3" s="27">
        <v>0</v>
      </c>
      <c r="Q3" s="27">
        <f t="shared" ref="Q3:Q8" si="2">N3*P3</f>
        <v>0</v>
      </c>
      <c r="R3" s="18">
        <v>1</v>
      </c>
      <c r="S3" s="24">
        <f t="shared" ref="S3:S8" si="3">Q3*R3</f>
        <v>0</v>
      </c>
    </row>
    <row r="4" ht="31" spans="1:19">
      <c r="A4" s="13"/>
      <c r="B4" s="10" t="s">
        <v>15</v>
      </c>
      <c r="C4" s="11" t="s">
        <v>16</v>
      </c>
      <c r="D4" s="12">
        <v>1</v>
      </c>
      <c r="E4" s="12" t="s">
        <v>14</v>
      </c>
      <c r="F4" s="24">
        <v>4650</v>
      </c>
      <c r="G4" s="24">
        <f t="shared" si="0"/>
        <v>4650</v>
      </c>
      <c r="H4" s="12">
        <v>1</v>
      </c>
      <c r="I4" s="24">
        <f t="shared" si="1"/>
        <v>4650</v>
      </c>
      <c r="J4" s="42"/>
      <c r="K4" s="43"/>
      <c r="L4" s="10" t="s">
        <v>15</v>
      </c>
      <c r="M4" s="11" t="s">
        <v>16</v>
      </c>
      <c r="N4" s="18">
        <v>1</v>
      </c>
      <c r="O4" s="18" t="s">
        <v>14</v>
      </c>
      <c r="P4" s="27">
        <v>0</v>
      </c>
      <c r="Q4" s="27">
        <f t="shared" si="2"/>
        <v>0</v>
      </c>
      <c r="R4" s="18">
        <v>1</v>
      </c>
      <c r="S4" s="24">
        <f t="shared" si="3"/>
        <v>0</v>
      </c>
    </row>
    <row r="5" ht="22" customHeight="1" spans="1:19">
      <c r="A5" s="13"/>
      <c r="B5" s="10" t="s">
        <v>17</v>
      </c>
      <c r="C5" s="14" t="s">
        <v>18</v>
      </c>
      <c r="D5" s="12">
        <v>1</v>
      </c>
      <c r="E5" s="12" t="s">
        <v>19</v>
      </c>
      <c r="F5" s="24">
        <v>2116</v>
      </c>
      <c r="G5" s="24">
        <f t="shared" si="0"/>
        <v>2116</v>
      </c>
      <c r="H5" s="12">
        <v>1</v>
      </c>
      <c r="I5" s="24">
        <f t="shared" si="1"/>
        <v>2116</v>
      </c>
      <c r="K5" s="43"/>
      <c r="L5" s="10" t="s">
        <v>17</v>
      </c>
      <c r="M5" s="14" t="s">
        <v>18</v>
      </c>
      <c r="N5" s="18">
        <v>1</v>
      </c>
      <c r="O5" s="18" t="s">
        <v>19</v>
      </c>
      <c r="P5" s="27">
        <v>0</v>
      </c>
      <c r="Q5" s="27">
        <f t="shared" si="2"/>
        <v>0</v>
      </c>
      <c r="R5" s="18">
        <v>1</v>
      </c>
      <c r="S5" s="24">
        <f t="shared" si="3"/>
        <v>0</v>
      </c>
    </row>
    <row r="6" ht="20" customHeight="1" spans="1:19">
      <c r="A6" s="15" t="s">
        <v>20</v>
      </c>
      <c r="B6" s="16"/>
      <c r="C6" s="16"/>
      <c r="D6" s="16"/>
      <c r="E6" s="16"/>
      <c r="F6" s="16"/>
      <c r="G6" s="16"/>
      <c r="H6" s="25"/>
      <c r="I6" s="32">
        <f>SUM(I3:I5)</f>
        <v>15766</v>
      </c>
      <c r="K6" s="44" t="s">
        <v>20</v>
      </c>
      <c r="L6" s="44"/>
      <c r="M6" s="44"/>
      <c r="N6" s="44"/>
      <c r="O6" s="44"/>
      <c r="P6" s="44"/>
      <c r="Q6" s="44"/>
      <c r="R6" s="44"/>
      <c r="S6" s="51">
        <f>SUM(S3:S5)</f>
        <v>0</v>
      </c>
    </row>
    <row r="7" ht="27" customHeight="1" spans="1:19">
      <c r="A7" s="9" t="s">
        <v>21</v>
      </c>
      <c r="B7" s="17" t="s">
        <v>22</v>
      </c>
      <c r="C7" s="14" t="s">
        <v>23</v>
      </c>
      <c r="D7" s="18">
        <v>1</v>
      </c>
      <c r="E7" s="26" t="s">
        <v>24</v>
      </c>
      <c r="F7" s="27">
        <v>1200</v>
      </c>
      <c r="G7" s="27">
        <f t="shared" si="0"/>
        <v>1200</v>
      </c>
      <c r="H7" s="18">
        <v>1</v>
      </c>
      <c r="I7" s="24">
        <f t="shared" si="1"/>
        <v>1200</v>
      </c>
      <c r="K7" s="43" t="s">
        <v>21</v>
      </c>
      <c r="L7" s="45" t="s">
        <v>22</v>
      </c>
      <c r="M7" s="14" t="s">
        <v>23</v>
      </c>
      <c r="N7" s="18">
        <v>1</v>
      </c>
      <c r="O7" s="26" t="s">
        <v>24</v>
      </c>
      <c r="P7" s="27">
        <v>0</v>
      </c>
      <c r="Q7" s="27">
        <f t="shared" si="2"/>
        <v>0</v>
      </c>
      <c r="R7" s="18">
        <v>1</v>
      </c>
      <c r="S7" s="27">
        <f t="shared" si="3"/>
        <v>0</v>
      </c>
    </row>
    <row r="8" ht="20" customHeight="1" spans="1:19">
      <c r="A8" s="13"/>
      <c r="B8" s="19"/>
      <c r="C8" s="20" t="s">
        <v>25</v>
      </c>
      <c r="D8" s="18">
        <v>1</v>
      </c>
      <c r="E8" s="26" t="s">
        <v>24</v>
      </c>
      <c r="F8" s="27">
        <v>1902</v>
      </c>
      <c r="G8" s="27">
        <f t="shared" si="0"/>
        <v>1902</v>
      </c>
      <c r="H8" s="18">
        <v>1</v>
      </c>
      <c r="I8" s="27">
        <f t="shared" si="1"/>
        <v>1902</v>
      </c>
      <c r="K8" s="43"/>
      <c r="L8" s="45"/>
      <c r="M8" s="20" t="s">
        <v>25</v>
      </c>
      <c r="N8" s="18">
        <v>1</v>
      </c>
      <c r="O8" s="26" t="s">
        <v>24</v>
      </c>
      <c r="P8" s="27">
        <v>0</v>
      </c>
      <c r="Q8" s="27">
        <f t="shared" si="2"/>
        <v>0</v>
      </c>
      <c r="R8" s="18">
        <v>1</v>
      </c>
      <c r="S8" s="27">
        <f t="shared" si="3"/>
        <v>0</v>
      </c>
    </row>
    <row r="9" ht="22" customHeight="1" spans="1:19">
      <c r="A9" s="15" t="s">
        <v>20</v>
      </c>
      <c r="B9" s="16"/>
      <c r="C9" s="16"/>
      <c r="D9" s="16"/>
      <c r="E9" s="16"/>
      <c r="F9" s="16"/>
      <c r="G9" s="16"/>
      <c r="H9" s="25"/>
      <c r="I9" s="32">
        <f>SUM(I7:I8)</f>
        <v>3102</v>
      </c>
      <c r="K9" s="46" t="s">
        <v>20</v>
      </c>
      <c r="L9" s="46"/>
      <c r="M9" s="46"/>
      <c r="N9" s="46"/>
      <c r="O9" s="46"/>
      <c r="P9" s="46"/>
      <c r="Q9" s="46"/>
      <c r="R9" s="46"/>
      <c r="S9" s="51">
        <f>SUM(S7:S8)</f>
        <v>0</v>
      </c>
    </row>
    <row r="10" ht="31" customHeight="1" spans="1:19">
      <c r="A10" s="21" t="s">
        <v>26</v>
      </c>
      <c r="B10" s="21"/>
      <c r="C10" s="21"/>
      <c r="D10" s="21"/>
      <c r="E10" s="21"/>
      <c r="F10" s="21"/>
      <c r="G10" s="21"/>
      <c r="H10" s="21"/>
      <c r="I10" s="33">
        <v>10000</v>
      </c>
      <c r="K10" s="21" t="s">
        <v>26</v>
      </c>
      <c r="L10" s="21"/>
      <c r="M10" s="21"/>
      <c r="N10" s="21"/>
      <c r="O10" s="21"/>
      <c r="P10" s="21"/>
      <c r="Q10" s="21"/>
      <c r="R10" s="21"/>
      <c r="S10" s="33">
        <v>10000</v>
      </c>
    </row>
    <row r="11" ht="22" customHeight="1" spans="1:19">
      <c r="A11" s="21" t="s">
        <v>27</v>
      </c>
      <c r="B11" s="21"/>
      <c r="C11" s="21"/>
      <c r="D11" s="21"/>
      <c r="E11" s="21"/>
      <c r="F11" s="21"/>
      <c r="G11" s="21"/>
      <c r="H11" s="21"/>
      <c r="I11" s="33">
        <f>I6+I9</f>
        <v>18868</v>
      </c>
      <c r="K11" s="21" t="s">
        <v>27</v>
      </c>
      <c r="L11" s="21"/>
      <c r="M11" s="21"/>
      <c r="N11" s="21"/>
      <c r="O11" s="21"/>
      <c r="P11" s="21"/>
      <c r="Q11" s="21"/>
      <c r="R11" s="21"/>
      <c r="S11" s="33">
        <f>S6+S9+S10</f>
        <v>10000</v>
      </c>
    </row>
    <row r="12" ht="25" customHeight="1" spans="1:19">
      <c r="A12" s="21" t="s">
        <v>28</v>
      </c>
      <c r="B12" s="21"/>
      <c r="C12" s="21"/>
      <c r="D12" s="21"/>
      <c r="E12" s="21"/>
      <c r="F12" s="21"/>
      <c r="G12" s="21"/>
      <c r="H12" s="21"/>
      <c r="I12" s="33">
        <f>I11*6%</f>
        <v>1132.08</v>
      </c>
      <c r="K12" s="21" t="s">
        <v>28</v>
      </c>
      <c r="L12" s="21"/>
      <c r="M12" s="21"/>
      <c r="N12" s="21"/>
      <c r="O12" s="21"/>
      <c r="P12" s="21"/>
      <c r="Q12" s="21"/>
      <c r="R12" s="21"/>
      <c r="S12" s="33">
        <v>0</v>
      </c>
    </row>
    <row r="13" ht="25" customHeight="1" spans="1:19">
      <c r="A13" s="21" t="s">
        <v>29</v>
      </c>
      <c r="B13" s="21"/>
      <c r="C13" s="21"/>
      <c r="D13" s="21"/>
      <c r="E13" s="21"/>
      <c r="F13" s="21"/>
      <c r="G13" s="21"/>
      <c r="H13" s="21"/>
      <c r="I13" s="47">
        <f>SUM(I10:I12)</f>
        <v>30000.08</v>
      </c>
      <c r="K13" s="21" t="s">
        <v>30</v>
      </c>
      <c r="L13" s="21"/>
      <c r="M13" s="21"/>
      <c r="N13" s="21"/>
      <c r="O13" s="21"/>
      <c r="P13" s="21"/>
      <c r="Q13" s="21"/>
      <c r="R13" s="21"/>
      <c r="S13" s="33">
        <f>S12+S11</f>
        <v>10000</v>
      </c>
    </row>
    <row r="14" ht="25" customHeight="1" spans="11:19">
      <c r="K14" s="48" t="s">
        <v>31</v>
      </c>
      <c r="L14" s="48"/>
      <c r="M14" s="48"/>
      <c r="N14" s="48"/>
      <c r="O14" s="48"/>
      <c r="P14" s="48"/>
      <c r="Q14" s="48"/>
      <c r="R14" s="48"/>
      <c r="S14" s="52">
        <f>30000-S13</f>
        <v>20000</v>
      </c>
    </row>
    <row r="15" ht="25" customHeight="1" spans="11:19">
      <c r="K15" s="48" t="s">
        <v>32</v>
      </c>
      <c r="L15" s="48"/>
      <c r="M15" s="48"/>
      <c r="N15" s="48"/>
      <c r="O15" s="48"/>
      <c r="P15" s="48"/>
      <c r="Q15" s="48"/>
      <c r="R15" s="48"/>
      <c r="S15" s="53">
        <f>S14/30000</f>
        <v>0.666666666666667</v>
      </c>
    </row>
    <row r="16" ht="25" customHeight="1" spans="7:9">
      <c r="G16" s="28"/>
      <c r="H16" s="28"/>
      <c r="I16" s="34"/>
    </row>
    <row r="17" ht="25" customHeight="1" spans="7:19">
      <c r="G17" s="28"/>
      <c r="H17" s="29"/>
      <c r="I17" s="35"/>
      <c r="Q17" s="28"/>
      <c r="R17" s="28"/>
      <c r="S17" s="34"/>
    </row>
    <row r="18" ht="32" customHeight="1" spans="7:19">
      <c r="G18" s="28"/>
      <c r="H18" s="30"/>
      <c r="I18" s="36"/>
      <c r="Q18" s="28"/>
      <c r="R18" s="29"/>
      <c r="S18" s="35"/>
    </row>
    <row r="19" ht="24" customHeight="1" spans="7:19">
      <c r="G19" s="28"/>
      <c r="H19" s="28"/>
      <c r="I19" s="34"/>
      <c r="Q19" s="28"/>
      <c r="R19" s="30"/>
      <c r="S19" s="36"/>
    </row>
    <row r="20" ht="33" customHeight="1" spans="7:19">
      <c r="G20" s="28"/>
      <c r="H20" s="28"/>
      <c r="I20" s="34"/>
      <c r="Q20" s="28"/>
      <c r="R20" s="28"/>
      <c r="S20" s="34"/>
    </row>
    <row r="21" ht="25" customHeight="1" spans="17:19">
      <c r="Q21" s="28"/>
      <c r="R21" s="28"/>
      <c r="S21" s="34"/>
    </row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9" customHeight="1"/>
    <row r="32" ht="29" customHeight="1"/>
    <row r="33" ht="33" customHeight="1"/>
    <row r="34" ht="33" customHeight="1"/>
    <row r="35" ht="33" customHeight="1"/>
    <row r="36" ht="37" customHeight="1"/>
    <row r="37" ht="34" customHeight="1"/>
  </sheetData>
  <mergeCells count="22">
    <mergeCell ref="A1:I1"/>
    <mergeCell ref="K1:S1"/>
    <mergeCell ref="A6:H6"/>
    <mergeCell ref="K6:R6"/>
    <mergeCell ref="A9:H9"/>
    <mergeCell ref="K9:R9"/>
    <mergeCell ref="A10:H10"/>
    <mergeCell ref="K10:R10"/>
    <mergeCell ref="A11:H11"/>
    <mergeCell ref="K11:R11"/>
    <mergeCell ref="A12:H12"/>
    <mergeCell ref="K12:R12"/>
    <mergeCell ref="A13:H13"/>
    <mergeCell ref="K13:R13"/>
    <mergeCell ref="K14:R14"/>
    <mergeCell ref="K15:R15"/>
    <mergeCell ref="A3:A5"/>
    <mergeCell ref="A7:A8"/>
    <mergeCell ref="B7:B8"/>
    <mergeCell ref="K3:K5"/>
    <mergeCell ref="K7:K8"/>
    <mergeCell ref="L7:L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2" sqref="A$1:I$1048576"/>
    </sheetView>
  </sheetViews>
  <sheetFormatPr defaultColWidth="9.14285714285714" defaultRowHeight="17.6"/>
  <cols>
    <col min="1" max="1" width="17.6428571428571" style="1" customWidth="1"/>
    <col min="2" max="2" width="18.5" style="2" customWidth="1"/>
    <col min="3" max="3" width="62.5" style="1" customWidth="1"/>
    <col min="4" max="4" width="9" style="3" customWidth="1"/>
    <col min="5" max="5" width="8.5" style="3" customWidth="1"/>
    <col min="6" max="6" width="17.3303571428571" style="4" customWidth="1"/>
    <col min="7" max="7" width="19" style="5" customWidth="1"/>
    <col min="8" max="8" width="10.6607142857143" style="5" customWidth="1"/>
    <col min="9" max="9" width="17.1607142857143" style="4" customWidth="1"/>
  </cols>
  <sheetData>
    <row r="1" ht="28.8" spans="1:9">
      <c r="A1" s="6" t="s">
        <v>0</v>
      </c>
      <c r="B1" s="7"/>
      <c r="C1" s="7"/>
      <c r="D1" s="7"/>
      <c r="E1" s="7"/>
      <c r="F1" s="7"/>
      <c r="G1" s="7"/>
      <c r="H1" s="7"/>
      <c r="I1" s="31"/>
    </row>
    <row r="2" spans="1:9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22" t="s">
        <v>7</v>
      </c>
      <c r="G2" s="23" t="s">
        <v>8</v>
      </c>
      <c r="H2" s="23" t="s">
        <v>9</v>
      </c>
      <c r="I2" s="22" t="s">
        <v>10</v>
      </c>
    </row>
    <row r="3" ht="31" spans="1:9">
      <c r="A3" s="9" t="s">
        <v>11</v>
      </c>
      <c r="B3" s="10" t="s">
        <v>12</v>
      </c>
      <c r="C3" s="11" t="s">
        <v>13</v>
      </c>
      <c r="D3" s="12">
        <v>1</v>
      </c>
      <c r="E3" s="12" t="s">
        <v>14</v>
      </c>
      <c r="F3" s="24">
        <v>9000</v>
      </c>
      <c r="G3" s="24">
        <f t="shared" ref="G3:G8" si="0">D3*F3</f>
        <v>9000</v>
      </c>
      <c r="H3" s="12">
        <v>1</v>
      </c>
      <c r="I3" s="24">
        <f t="shared" ref="I3:I8" si="1">G3*H3</f>
        <v>9000</v>
      </c>
    </row>
    <row r="4" ht="31" spans="1:9">
      <c r="A4" s="13"/>
      <c r="B4" s="10" t="s">
        <v>15</v>
      </c>
      <c r="C4" s="11" t="s">
        <v>16</v>
      </c>
      <c r="D4" s="12">
        <v>1</v>
      </c>
      <c r="E4" s="12" t="s">
        <v>14</v>
      </c>
      <c r="F4" s="24">
        <v>4650</v>
      </c>
      <c r="G4" s="24">
        <f t="shared" si="0"/>
        <v>4650</v>
      </c>
      <c r="H4" s="12">
        <v>1</v>
      </c>
      <c r="I4" s="24">
        <f t="shared" si="1"/>
        <v>4650</v>
      </c>
    </row>
    <row r="5" spans="1:9">
      <c r="A5" s="13"/>
      <c r="B5" s="10" t="s">
        <v>17</v>
      </c>
      <c r="C5" s="14" t="s">
        <v>18</v>
      </c>
      <c r="D5" s="12">
        <v>1</v>
      </c>
      <c r="E5" s="12" t="s">
        <v>19</v>
      </c>
      <c r="F5" s="24">
        <v>2116</v>
      </c>
      <c r="G5" s="24">
        <f t="shared" si="0"/>
        <v>2116</v>
      </c>
      <c r="H5" s="12">
        <v>1</v>
      </c>
      <c r="I5" s="24">
        <f t="shared" si="1"/>
        <v>2116</v>
      </c>
    </row>
    <row r="6" spans="1:9">
      <c r="A6" s="15" t="s">
        <v>20</v>
      </c>
      <c r="B6" s="16"/>
      <c r="C6" s="16"/>
      <c r="D6" s="16"/>
      <c r="E6" s="16"/>
      <c r="F6" s="16"/>
      <c r="G6" s="16"/>
      <c r="H6" s="25"/>
      <c r="I6" s="32">
        <f>SUM(I3:I5)</f>
        <v>15766</v>
      </c>
    </row>
    <row r="7" spans="1:9">
      <c r="A7" s="9" t="s">
        <v>21</v>
      </c>
      <c r="B7" s="17" t="s">
        <v>22</v>
      </c>
      <c r="C7" s="14" t="s">
        <v>23</v>
      </c>
      <c r="D7" s="18">
        <v>1</v>
      </c>
      <c r="E7" s="26" t="s">
        <v>24</v>
      </c>
      <c r="F7" s="27">
        <v>1200</v>
      </c>
      <c r="G7" s="27">
        <f t="shared" si="0"/>
        <v>1200</v>
      </c>
      <c r="H7" s="18">
        <v>1</v>
      </c>
      <c r="I7" s="24">
        <f t="shared" si="1"/>
        <v>1200</v>
      </c>
    </row>
    <row r="8" spans="1:9">
      <c r="A8" s="13"/>
      <c r="B8" s="19"/>
      <c r="C8" s="20" t="s">
        <v>25</v>
      </c>
      <c r="D8" s="18">
        <v>1</v>
      </c>
      <c r="E8" s="26" t="s">
        <v>24</v>
      </c>
      <c r="F8" s="27">
        <v>1902</v>
      </c>
      <c r="G8" s="27">
        <f t="shared" si="0"/>
        <v>1902</v>
      </c>
      <c r="H8" s="18">
        <v>1</v>
      </c>
      <c r="I8" s="27">
        <f t="shared" si="1"/>
        <v>1902</v>
      </c>
    </row>
    <row r="9" spans="1:9">
      <c r="A9" s="15" t="s">
        <v>20</v>
      </c>
      <c r="B9" s="16"/>
      <c r="C9" s="16"/>
      <c r="D9" s="16"/>
      <c r="E9" s="16"/>
      <c r="F9" s="16"/>
      <c r="G9" s="16"/>
      <c r="H9" s="25"/>
      <c r="I9" s="32">
        <f>SUM(I7:I8)</f>
        <v>3102</v>
      </c>
    </row>
    <row r="10" spans="1:9">
      <c r="A10" s="21" t="s">
        <v>26</v>
      </c>
      <c r="B10" s="21"/>
      <c r="C10" s="21"/>
      <c r="D10" s="21"/>
      <c r="E10" s="21"/>
      <c r="F10" s="21"/>
      <c r="G10" s="21"/>
      <c r="H10" s="21"/>
      <c r="I10" s="33">
        <v>10000</v>
      </c>
    </row>
    <row r="11" spans="1:9">
      <c r="A11" s="21" t="s">
        <v>27</v>
      </c>
      <c r="B11" s="21"/>
      <c r="C11" s="21"/>
      <c r="D11" s="21"/>
      <c r="E11" s="21"/>
      <c r="F11" s="21"/>
      <c r="G11" s="21"/>
      <c r="H11" s="21"/>
      <c r="I11" s="33">
        <f>I6+I9</f>
        <v>18868</v>
      </c>
    </row>
    <row r="12" spans="1:9">
      <c r="A12" s="21" t="s">
        <v>28</v>
      </c>
      <c r="B12" s="21"/>
      <c r="C12" s="21"/>
      <c r="D12" s="21"/>
      <c r="E12" s="21"/>
      <c r="F12" s="21"/>
      <c r="G12" s="21"/>
      <c r="H12" s="21"/>
      <c r="I12" s="33">
        <f>I11*6%</f>
        <v>1132.08</v>
      </c>
    </row>
    <row r="13" spans="1:9">
      <c r="A13" s="21" t="s">
        <v>29</v>
      </c>
      <c r="B13" s="21"/>
      <c r="C13" s="21"/>
      <c r="D13" s="21"/>
      <c r="E13" s="21"/>
      <c r="F13" s="21"/>
      <c r="G13" s="21"/>
      <c r="H13" s="21"/>
      <c r="I13" s="33">
        <f>SUM(I10:I12)</f>
        <v>30000.08</v>
      </c>
    </row>
    <row r="16" spans="7:9">
      <c r="G16" s="28"/>
      <c r="H16" s="28"/>
      <c r="I16" s="34"/>
    </row>
    <row r="17" spans="7:9">
      <c r="G17" s="28"/>
      <c r="H17" s="29"/>
      <c r="I17" s="35"/>
    </row>
    <row r="18" spans="7:9">
      <c r="G18" s="28"/>
      <c r="H18" s="30"/>
      <c r="I18" s="36"/>
    </row>
    <row r="19" spans="7:9">
      <c r="G19" s="28"/>
      <c r="H19" s="28"/>
      <c r="I19" s="34"/>
    </row>
    <row r="20" spans="7:9">
      <c r="G20" s="28"/>
      <c r="H20" s="28"/>
      <c r="I20" s="34"/>
    </row>
  </sheetData>
  <mergeCells count="10">
    <mergeCell ref="A1:I1"/>
    <mergeCell ref="A6:H6"/>
    <mergeCell ref="A9:H9"/>
    <mergeCell ref="A10:H10"/>
    <mergeCell ref="A11:H11"/>
    <mergeCell ref="A12:H12"/>
    <mergeCell ref="A13:H13"/>
    <mergeCell ref="A3:A5"/>
    <mergeCell ref="A7:A8"/>
    <mergeCell ref="B7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PE单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zxy</cp:lastModifiedBy>
  <dcterms:created xsi:type="dcterms:W3CDTF">2006-09-23T03:21:00Z</dcterms:created>
  <dcterms:modified xsi:type="dcterms:W3CDTF">2024-08-21T18:06:26Z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