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云盘\中国民族卫生协会内分泌代谢分会\项目\117 精神健康多学科诊疗基层促进项目\合同\麦田\"/>
    </mc:Choice>
  </mc:AlternateContent>
  <xr:revisionPtr revIDLastSave="0" documentId="13_ncr:1_{77618E59-C340-4E2A-A098-21E1C05A3FCA}" xr6:coauthVersionLast="47" xr6:coauthVersionMax="47" xr10:uidLastSave="{00000000-0000-0000-0000-000000000000}"/>
  <bookViews>
    <workbookView xWindow="-120" yWindow="-120" windowWidth="29040" windowHeight="15990" tabRatio="773" xr2:uid="{00000000-000D-0000-FFFF-FFFF00000000}"/>
  </bookViews>
  <sheets>
    <sheet name="预算表" sheetId="21" r:id="rId1"/>
  </sheets>
  <calcPr calcId="191029"/>
</workbook>
</file>

<file path=xl/calcChain.xml><?xml version="1.0" encoding="utf-8"?>
<calcChain xmlns="http://schemas.openxmlformats.org/spreadsheetml/2006/main">
  <c r="I28" i="21" l="1"/>
  <c r="G27" i="21"/>
  <c r="I27" i="21" s="1"/>
  <c r="G26" i="21"/>
  <c r="I26" i="21" s="1"/>
  <c r="G31" i="21"/>
  <c r="G32" i="21" s="1"/>
  <c r="G29" i="21"/>
  <c r="I29" i="21" s="1"/>
  <c r="I30" i="21" s="1"/>
  <c r="G25" i="21"/>
  <c r="I25" i="21" s="1"/>
  <c r="G24" i="21"/>
  <c r="I24" i="21" s="1"/>
  <c r="G23" i="21"/>
  <c r="I23" i="21" s="1"/>
  <c r="G22" i="21"/>
  <c r="I22" i="21" s="1"/>
  <c r="G21" i="21"/>
  <c r="I21" i="21" s="1"/>
  <c r="G20" i="21"/>
  <c r="I20" i="21" s="1"/>
  <c r="G19" i="21"/>
  <c r="G18" i="21"/>
  <c r="I18" i="21" s="1"/>
  <c r="G17" i="21"/>
  <c r="I17" i="21" s="1"/>
  <c r="G16" i="21"/>
  <c r="I16" i="21" s="1"/>
  <c r="G15" i="21"/>
  <c r="I15" i="21" s="1"/>
  <c r="G13" i="21"/>
  <c r="I13" i="21" s="1"/>
  <c r="G12" i="21"/>
  <c r="I12" i="21" s="1"/>
  <c r="G11" i="21"/>
  <c r="I11" i="21" s="1"/>
  <c r="G10" i="21"/>
  <c r="I10" i="21" s="1"/>
  <c r="G9" i="21"/>
  <c r="I9" i="21" s="1"/>
  <c r="G8" i="21"/>
  <c r="I8" i="21" s="1"/>
  <c r="G7" i="21"/>
  <c r="I7" i="21" s="1"/>
  <c r="G6" i="21"/>
  <c r="I6" i="21" s="1"/>
  <c r="G5" i="21"/>
  <c r="I5" i="21" s="1"/>
  <c r="G4" i="21"/>
  <c r="I4" i="21" s="1"/>
  <c r="G3" i="21"/>
  <c r="G2" i="21"/>
  <c r="I2" i="21" s="1"/>
  <c r="G28" i="21" l="1"/>
  <c r="G30" i="21" s="1"/>
  <c r="I31" i="21"/>
  <c r="I32" i="21" s="1"/>
  <c r="I19" i="21"/>
  <c r="G14" i="21"/>
  <c r="I3" i="21"/>
  <c r="I14" i="21" s="1"/>
  <c r="I33" i="21" l="1"/>
  <c r="I34" i="21" s="1"/>
  <c r="I35" i="21" s="1"/>
</calcChain>
</file>

<file path=xl/sharedStrings.xml><?xml version="1.0" encoding="utf-8"?>
<sst xmlns="http://schemas.openxmlformats.org/spreadsheetml/2006/main" count="71" uniqueCount="54">
  <si>
    <t>医学服务</t>
  </si>
  <si>
    <t>幻灯片美化图文格式，共计2个ppt，合计医学内容60页</t>
  </si>
  <si>
    <t>页</t>
  </si>
  <si>
    <t>场</t>
  </si>
  <si>
    <t>会议日程海报设计，每期内容（主题、时间、嘉宾照片及介绍）</t>
  </si>
  <si>
    <t>讲台贴、嘉宾台卡等小件</t>
  </si>
  <si>
    <t>串场制作</t>
  </si>
  <si>
    <t>物料制作</t>
  </si>
  <si>
    <t>背景板，桁架喷绘5000*3000mm</t>
  </si>
  <si>
    <t>张</t>
  </si>
  <si>
    <t>展架，展架1200*2000mm</t>
  </si>
  <si>
    <t>个</t>
  </si>
  <si>
    <t>日程单页，放置在会议现场桌面供参会人员查阅，铜版纸A4尺寸</t>
  </si>
  <si>
    <t>讲台贴，KT板写真</t>
  </si>
  <si>
    <t>嘉宾台卡，主席、讲者等姓名展示，铜版纸A4尺寸</t>
  </si>
  <si>
    <t>物料运输</t>
  </si>
  <si>
    <t>来回</t>
  </si>
  <si>
    <t>搭建工人</t>
  </si>
  <si>
    <t>次数</t>
  </si>
  <si>
    <t>第一项小计</t>
  </si>
  <si>
    <t>直播设备</t>
  </si>
  <si>
    <t>高性能电脑</t>
  </si>
  <si>
    <t>台</t>
  </si>
  <si>
    <t>高清视频采集卡</t>
  </si>
  <si>
    <t>专业声卡</t>
  </si>
  <si>
    <t>移动备份网络包流量</t>
  </si>
  <si>
    <t>次</t>
  </si>
  <si>
    <t>直播场景制作设备</t>
  </si>
  <si>
    <t>视频直播平台</t>
  </si>
  <si>
    <t>直播平台</t>
  </si>
  <si>
    <t>直播会议录制</t>
  </si>
  <si>
    <t>直播后台数据存储服务器</t>
  </si>
  <si>
    <t>直播后台工程师</t>
  </si>
  <si>
    <t xml:space="preserve">人 </t>
  </si>
  <si>
    <t>现场直播技术人员</t>
  </si>
  <si>
    <t>设备运输</t>
  </si>
  <si>
    <t>第二项小计</t>
  </si>
  <si>
    <t>会务</t>
  </si>
  <si>
    <t>场租</t>
  </si>
  <si>
    <t>第三项小计</t>
  </si>
  <si>
    <t>项目经理，1人6天</t>
  </si>
  <si>
    <t>人/天</t>
  </si>
  <si>
    <t>项目支持文件进行整理、分类、归档、总结1,人2天</t>
  </si>
  <si>
    <t>第三项 项目经理 小计</t>
  </si>
  <si>
    <t>系列会共计（不含税）</t>
  </si>
  <si>
    <t>小计</t>
  </si>
  <si>
    <t>总计含税（6%）</t>
  </si>
  <si>
    <t>会议背景板、日程展架、指示展架</t>
    <phoneticPr fontId="13" type="noConversion"/>
  </si>
  <si>
    <t>项目管理</t>
    <phoneticPr fontId="13" type="noConversion"/>
  </si>
  <si>
    <t xml:space="preserve">现场工作人员 2人2天 </t>
    <phoneticPr fontId="13" type="noConversion"/>
  </si>
  <si>
    <t>线上直播人员</t>
    <phoneticPr fontId="13" type="noConversion"/>
  </si>
  <si>
    <t>线下工作人员</t>
    <phoneticPr fontId="13" type="noConversion"/>
  </si>
  <si>
    <t>精神健康多学科诊疗基层促进项目-第四阶段报价单</t>
    <phoneticPr fontId="13" type="noConversion"/>
  </si>
  <si>
    <t>设计服务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</si>
</sst>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&quot;￥&quot;#,##0.00;&quot;￥&quot;\-#,##0.00"/>
    <numFmt numFmtId="177" formatCode="_([$¥-804]* #,##0.00_);_([$¥-804]* \(#,##0.00\);_([$¥-804]* &quot;-&quot;??_);_(@_)"/>
    <numFmt numFmtId="178" formatCode="\¥#,##0.00_);[Red]\(\¥#,##0.00\)"/>
    <numFmt numFmtId="179" formatCode="0_ "/>
  </numFmts>
  <fonts count="14">
    <font>
      <sz val="12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b/>
      <sz val="20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A7A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177" fontId="11" fillId="0" borderId="0"/>
    <xf numFmtId="0" fontId="12" fillId="0" borderId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178" fontId="1" fillId="0" borderId="0" xfId="6" applyNumberFormat="1" applyFont="1" applyAlignment="1">
      <alignment horizontal="center" vertical="center"/>
    </xf>
    <xf numFmtId="9" fontId="1" fillId="0" borderId="0" xfId="6" applyNumberFormat="1" applyFont="1" applyAlignment="1">
      <alignment horizontal="center" vertical="center"/>
    </xf>
    <xf numFmtId="0" fontId="3" fillId="0" borderId="5" xfId="6" applyFont="1" applyBorder="1" applyAlignment="1">
      <alignment horizontal="center" vertical="center" wrapText="1"/>
    </xf>
    <xf numFmtId="178" fontId="3" fillId="0" borderId="5" xfId="6" applyNumberFormat="1" applyFont="1" applyBorder="1" applyAlignment="1">
      <alignment horizontal="center" vertical="center" wrapText="1"/>
    </xf>
    <xf numFmtId="0" fontId="3" fillId="0" borderId="6" xfId="6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178" fontId="3" fillId="0" borderId="6" xfId="6" applyNumberFormat="1" applyFont="1" applyBorder="1" applyAlignment="1">
      <alignment horizontal="center" vertical="center" wrapText="1"/>
    </xf>
    <xf numFmtId="179" fontId="3" fillId="0" borderId="8" xfId="1" applyNumberFormat="1" applyFont="1" applyFill="1" applyBorder="1" applyAlignment="1">
      <alignment vertical="center"/>
    </xf>
    <xf numFmtId="0" fontId="3" fillId="0" borderId="8" xfId="6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178" fontId="3" fillId="0" borderId="6" xfId="4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178" fontId="3" fillId="0" borderId="5" xfId="4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5" fillId="3" borderId="1" xfId="3" applyNumberFormat="1" applyFont="1" applyFill="1" applyBorder="1" applyAlignment="1">
      <alignment vertical="center" wrapText="1"/>
    </xf>
    <xf numFmtId="49" fontId="5" fillId="3" borderId="2" xfId="3" applyNumberFormat="1" applyFont="1" applyFill="1" applyBorder="1" applyAlignment="1">
      <alignment vertical="center" wrapText="1"/>
    </xf>
    <xf numFmtId="49" fontId="5" fillId="3" borderId="8" xfId="3" applyNumberFormat="1" applyFont="1" applyFill="1" applyBorder="1" applyAlignment="1">
      <alignment vertical="center" wrapText="1"/>
    </xf>
    <xf numFmtId="178" fontId="5" fillId="3" borderId="5" xfId="6" applyNumberFormat="1" applyFont="1" applyFill="1" applyBorder="1" applyAlignment="1">
      <alignment horizontal="center" vertical="center" wrapText="1"/>
    </xf>
    <xf numFmtId="49" fontId="5" fillId="3" borderId="5" xfId="3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49" fontId="5" fillId="4" borderId="1" xfId="3" applyNumberFormat="1" applyFont="1" applyFill="1" applyBorder="1" applyAlignment="1">
      <alignment vertical="center" wrapText="1"/>
    </xf>
    <xf numFmtId="49" fontId="5" fillId="4" borderId="2" xfId="3" applyNumberFormat="1" applyFont="1" applyFill="1" applyBorder="1" applyAlignment="1">
      <alignment vertical="center" wrapText="1"/>
    </xf>
    <xf numFmtId="49" fontId="5" fillId="4" borderId="8" xfId="3" applyNumberFormat="1" applyFont="1" applyFill="1" applyBorder="1" applyAlignment="1">
      <alignment vertical="center" wrapText="1"/>
    </xf>
    <xf numFmtId="178" fontId="5" fillId="4" borderId="5" xfId="6" applyNumberFormat="1" applyFont="1" applyFill="1" applyBorder="1" applyAlignment="1">
      <alignment horizontal="center" vertical="center" wrapText="1"/>
    </xf>
    <xf numFmtId="49" fontId="5" fillId="4" borderId="5" xfId="3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3" fillId="0" borderId="6" xfId="6" applyFont="1" applyBorder="1" applyAlignment="1">
      <alignment horizontal="left" vertical="center" wrapText="1"/>
    </xf>
    <xf numFmtId="0" fontId="3" fillId="0" borderId="5" xfId="4" applyFont="1" applyBorder="1" applyAlignment="1" applyProtection="1">
      <alignment horizontal="center" vertical="center" wrapText="1"/>
      <protection locked="0"/>
    </xf>
    <xf numFmtId="0" fontId="3" fillId="0" borderId="5" xfId="3" applyFont="1" applyBorder="1" applyAlignment="1" applyProtection="1">
      <alignment horizontal="center" vertical="center" wrapText="1"/>
      <protection locked="0"/>
    </xf>
    <xf numFmtId="49" fontId="5" fillId="4" borderId="8" xfId="3" applyNumberFormat="1" applyFont="1" applyFill="1" applyBorder="1" applyAlignment="1">
      <alignment horizontal="center" vertical="center" wrapText="1"/>
    </xf>
    <xf numFmtId="176" fontId="6" fillId="5" borderId="15" xfId="6" applyNumberFormat="1" applyFont="1" applyFill="1" applyBorder="1" applyAlignment="1">
      <alignment horizontal="center" vertical="center" wrapText="1"/>
    </xf>
    <xf numFmtId="178" fontId="1" fillId="0" borderId="16" xfId="6" applyNumberFormat="1" applyFont="1" applyBorder="1" applyAlignment="1">
      <alignment horizontal="center" vertical="center"/>
    </xf>
    <xf numFmtId="178" fontId="1" fillId="0" borderId="17" xfId="6" applyNumberFormat="1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6" applyFont="1" applyBorder="1" applyAlignment="1" applyProtection="1">
      <alignment horizontal="center" vertical="center" wrapText="1"/>
      <protection locked="0"/>
    </xf>
    <xf numFmtId="0" fontId="2" fillId="0" borderId="2" xfId="6" applyFont="1" applyBorder="1" applyAlignment="1" applyProtection="1">
      <alignment horizontal="center" vertical="center" wrapText="1"/>
      <protection locked="0"/>
    </xf>
    <xf numFmtId="0" fontId="2" fillId="0" borderId="8" xfId="6" applyFont="1" applyBorder="1" applyAlignment="1" applyProtection="1">
      <alignment horizontal="center" vertical="center" wrapText="1"/>
      <protection locked="0"/>
    </xf>
    <xf numFmtId="0" fontId="6" fillId="5" borderId="13" xfId="6" applyFont="1" applyFill="1" applyBorder="1" applyAlignment="1">
      <alignment horizontal="right" vertical="center" wrapText="1"/>
    </xf>
    <xf numFmtId="0" fontId="6" fillId="5" borderId="14" xfId="6" applyFont="1" applyFill="1" applyBorder="1" applyAlignment="1">
      <alignment horizontal="right" vertical="center" wrapText="1"/>
    </xf>
    <xf numFmtId="0" fontId="6" fillId="5" borderId="15" xfId="6" applyFont="1" applyFill="1" applyBorder="1" applyAlignment="1">
      <alignment horizontal="right" vertical="center" wrapText="1"/>
    </xf>
    <xf numFmtId="0" fontId="1" fillId="0" borderId="16" xfId="6" applyFont="1" applyBorder="1" applyAlignment="1">
      <alignment horizontal="center" vertical="center"/>
    </xf>
    <xf numFmtId="0" fontId="1" fillId="0" borderId="17" xfId="6" applyFont="1" applyBorder="1" applyAlignment="1">
      <alignment horizontal="center" vertical="center"/>
    </xf>
    <xf numFmtId="0" fontId="1" fillId="0" borderId="3" xfId="6" applyFont="1" applyBorder="1" applyAlignment="1">
      <alignment horizontal="center" vertical="center"/>
    </xf>
    <xf numFmtId="0" fontId="1" fillId="0" borderId="12" xfId="6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3">
    <cellStyle name="Comma 2" xfId="2" xr:uid="{00000000-0005-0000-0000-000031000000}"/>
    <cellStyle name="Normal 2" xfId="3" xr:uid="{00000000-0005-0000-0000-000032000000}"/>
    <cellStyle name="Normal_Sheet1" xfId="4" xr:uid="{00000000-0005-0000-0000-000033000000}"/>
    <cellStyle name="Percent 2" xfId="5" xr:uid="{00000000-0005-0000-0000-000034000000}"/>
    <cellStyle name="常规" xfId="0" builtinId="0"/>
    <cellStyle name="常规 2" xfId="6" xr:uid="{00000000-0005-0000-0000-000035000000}"/>
    <cellStyle name="常规 2 2" xfId="7" xr:uid="{00000000-0005-0000-0000-000036000000}"/>
    <cellStyle name="常规 3" xfId="8" xr:uid="{00000000-0005-0000-0000-000037000000}"/>
    <cellStyle name="常规 4 2" xfId="9" xr:uid="{00000000-0005-0000-0000-000038000000}"/>
    <cellStyle name="常规 7" xfId="10" xr:uid="{00000000-0005-0000-0000-000039000000}"/>
    <cellStyle name="千位分隔" xfId="1" builtinId="3"/>
    <cellStyle name="千位分隔 2" xfId="11" xr:uid="{00000000-0005-0000-0000-00003A000000}"/>
    <cellStyle name="千位分隔 4" xfId="12" xr:uid="{00000000-0005-0000-0000-00003B000000}"/>
  </cellStyles>
  <dxfs count="0"/>
  <tableStyles count="0" defaultTableStyle="TableStyleMedium9" defaultPivotStyle="PivotStyleLight16"/>
  <colors>
    <mruColors>
      <color rgb="FFFFA7A5"/>
      <color rgb="FFFFD7D2"/>
      <color rgb="FFF2F2F2"/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workbookViewId="0">
      <selection activeCell="C10" sqref="C10"/>
    </sheetView>
  </sheetViews>
  <sheetFormatPr defaultColWidth="9.625" defaultRowHeight="16.5"/>
  <cols>
    <col min="1" max="1" width="13.875" style="1" customWidth="1"/>
    <col min="2" max="2" width="18.5" style="2" customWidth="1"/>
    <col min="3" max="3" width="62.5" style="1" customWidth="1"/>
    <col min="4" max="4" width="9" style="3" customWidth="1"/>
    <col min="5" max="5" width="8.5" style="3" customWidth="1"/>
    <col min="6" max="6" width="17.375" style="4" customWidth="1"/>
    <col min="7" max="7" width="19" style="5" customWidth="1"/>
    <col min="8" max="8" width="10.625" style="5" customWidth="1"/>
    <col min="9" max="9" width="17.125" style="4" customWidth="1"/>
    <col min="10" max="16384" width="9.625" style="1"/>
  </cols>
  <sheetData>
    <row r="1" spans="1:9" ht="54" customHeight="1">
      <c r="A1" s="43" t="s">
        <v>52</v>
      </c>
      <c r="B1" s="44"/>
      <c r="C1" s="44"/>
      <c r="D1" s="44"/>
      <c r="E1" s="44"/>
      <c r="F1" s="44"/>
      <c r="G1" s="44"/>
      <c r="H1" s="44"/>
      <c r="I1" s="45"/>
    </row>
    <row r="2" spans="1:9">
      <c r="A2" s="51"/>
      <c r="B2" s="42" t="s">
        <v>0</v>
      </c>
      <c r="C2" s="9" t="s">
        <v>1</v>
      </c>
      <c r="D2" s="6">
        <v>60</v>
      </c>
      <c r="E2" s="6" t="s">
        <v>2</v>
      </c>
      <c r="F2" s="7">
        <v>300</v>
      </c>
      <c r="G2" s="7">
        <f>D2*F2</f>
        <v>18000</v>
      </c>
      <c r="H2" s="8">
        <v>5</v>
      </c>
      <c r="I2" s="7">
        <f>G2*H2</f>
        <v>90000</v>
      </c>
    </row>
    <row r="3" spans="1:9">
      <c r="A3" s="51"/>
      <c r="B3" s="53" t="s">
        <v>53</v>
      </c>
      <c r="C3" s="11" t="s">
        <v>47</v>
      </c>
      <c r="D3" s="8">
        <v>1</v>
      </c>
      <c r="E3" s="8" t="s">
        <v>3</v>
      </c>
      <c r="F3" s="10">
        <v>1300</v>
      </c>
      <c r="G3" s="10">
        <f t="shared" ref="G3:G13" si="0">D3*F3</f>
        <v>1300</v>
      </c>
      <c r="H3" s="8">
        <v>5</v>
      </c>
      <c r="I3" s="10">
        <f t="shared" ref="I3:I13" si="1">G3*H3</f>
        <v>6500</v>
      </c>
    </row>
    <row r="4" spans="1:9">
      <c r="A4" s="51"/>
      <c r="B4" s="53"/>
      <c r="C4" s="12" t="s">
        <v>4</v>
      </c>
      <c r="D4" s="8">
        <v>1</v>
      </c>
      <c r="E4" s="8" t="s">
        <v>3</v>
      </c>
      <c r="F4" s="10">
        <v>1000</v>
      </c>
      <c r="G4" s="10">
        <f t="shared" si="0"/>
        <v>1000</v>
      </c>
      <c r="H4" s="8">
        <v>5</v>
      </c>
      <c r="I4" s="10">
        <f t="shared" si="1"/>
        <v>5000</v>
      </c>
    </row>
    <row r="5" spans="1:9">
      <c r="A5" s="51"/>
      <c r="B5" s="53"/>
      <c r="C5" s="11" t="s">
        <v>5</v>
      </c>
      <c r="D5" s="8">
        <v>1</v>
      </c>
      <c r="E5" s="8" t="s">
        <v>3</v>
      </c>
      <c r="F5" s="10">
        <v>800</v>
      </c>
      <c r="G5" s="10">
        <f t="shared" si="0"/>
        <v>800</v>
      </c>
      <c r="H5" s="8">
        <v>5</v>
      </c>
      <c r="I5" s="10">
        <f t="shared" si="1"/>
        <v>4000</v>
      </c>
    </row>
    <row r="6" spans="1:9">
      <c r="A6" s="51"/>
      <c r="B6" s="53"/>
      <c r="C6" s="13" t="s">
        <v>6</v>
      </c>
      <c r="D6" s="14">
        <v>1</v>
      </c>
      <c r="E6" s="8" t="s">
        <v>3</v>
      </c>
      <c r="F6" s="15">
        <v>2000</v>
      </c>
      <c r="G6" s="10">
        <f t="shared" si="0"/>
        <v>2000</v>
      </c>
      <c r="H6" s="8">
        <v>5</v>
      </c>
      <c r="I6" s="10">
        <f t="shared" si="1"/>
        <v>10000</v>
      </c>
    </row>
    <row r="7" spans="1:9">
      <c r="A7" s="51"/>
      <c r="B7" s="54" t="s">
        <v>7</v>
      </c>
      <c r="C7" s="13" t="s">
        <v>8</v>
      </c>
      <c r="D7" s="16">
        <v>1</v>
      </c>
      <c r="E7" s="16" t="s">
        <v>9</v>
      </c>
      <c r="F7" s="17">
        <v>1600</v>
      </c>
      <c r="G7" s="7">
        <f t="shared" si="0"/>
        <v>1600</v>
      </c>
      <c r="H7" s="8">
        <v>5</v>
      </c>
      <c r="I7" s="7">
        <f t="shared" si="1"/>
        <v>8000</v>
      </c>
    </row>
    <row r="8" spans="1:9">
      <c r="A8" s="51"/>
      <c r="B8" s="55"/>
      <c r="C8" s="13" t="s">
        <v>10</v>
      </c>
      <c r="D8" s="16">
        <v>3</v>
      </c>
      <c r="E8" s="16" t="s">
        <v>11</v>
      </c>
      <c r="F8" s="17">
        <v>140</v>
      </c>
      <c r="G8" s="7">
        <f t="shared" si="0"/>
        <v>420</v>
      </c>
      <c r="H8" s="8">
        <v>5</v>
      </c>
      <c r="I8" s="7">
        <f t="shared" si="1"/>
        <v>2100</v>
      </c>
    </row>
    <row r="9" spans="1:9">
      <c r="A9" s="51"/>
      <c r="B9" s="55"/>
      <c r="C9" s="13" t="s">
        <v>12</v>
      </c>
      <c r="D9" s="16">
        <v>50</v>
      </c>
      <c r="E9" s="16" t="s">
        <v>9</v>
      </c>
      <c r="F9" s="17">
        <v>5</v>
      </c>
      <c r="G9" s="7">
        <f t="shared" si="0"/>
        <v>250</v>
      </c>
      <c r="H9" s="8">
        <v>5</v>
      </c>
      <c r="I9" s="7">
        <f t="shared" si="1"/>
        <v>1250</v>
      </c>
    </row>
    <row r="10" spans="1:9">
      <c r="A10" s="51"/>
      <c r="B10" s="55"/>
      <c r="C10" s="13" t="s">
        <v>13</v>
      </c>
      <c r="D10" s="16">
        <v>1</v>
      </c>
      <c r="E10" s="16" t="s">
        <v>9</v>
      </c>
      <c r="F10" s="17">
        <v>150</v>
      </c>
      <c r="G10" s="7">
        <f t="shared" si="0"/>
        <v>150</v>
      </c>
      <c r="H10" s="8">
        <v>5</v>
      </c>
      <c r="I10" s="7">
        <f t="shared" si="1"/>
        <v>750</v>
      </c>
    </row>
    <row r="11" spans="1:9">
      <c r="A11" s="51"/>
      <c r="B11" s="55"/>
      <c r="C11" s="18" t="s">
        <v>14</v>
      </c>
      <c r="D11" s="19">
        <v>10</v>
      </c>
      <c r="E11" s="16" t="s">
        <v>9</v>
      </c>
      <c r="F11" s="17">
        <v>8</v>
      </c>
      <c r="G11" s="7">
        <f t="shared" si="0"/>
        <v>80</v>
      </c>
      <c r="H11" s="8">
        <v>5</v>
      </c>
      <c r="I11" s="7">
        <f t="shared" si="1"/>
        <v>400</v>
      </c>
    </row>
    <row r="12" spans="1:9">
      <c r="A12" s="51"/>
      <c r="B12" s="55"/>
      <c r="C12" s="18" t="s">
        <v>15</v>
      </c>
      <c r="D12" s="19">
        <v>1</v>
      </c>
      <c r="E12" s="16" t="s">
        <v>16</v>
      </c>
      <c r="F12" s="17">
        <v>2000</v>
      </c>
      <c r="G12" s="7">
        <f t="shared" si="0"/>
        <v>2000</v>
      </c>
      <c r="H12" s="8">
        <v>5</v>
      </c>
      <c r="I12" s="7">
        <f t="shared" si="1"/>
        <v>10000</v>
      </c>
    </row>
    <row r="13" spans="1:9">
      <c r="A13" s="51"/>
      <c r="B13" s="56"/>
      <c r="C13" s="18" t="s">
        <v>17</v>
      </c>
      <c r="D13" s="19">
        <v>8</v>
      </c>
      <c r="E13" s="16" t="s">
        <v>18</v>
      </c>
      <c r="F13" s="17">
        <v>300</v>
      </c>
      <c r="G13" s="7">
        <f t="shared" si="0"/>
        <v>2400</v>
      </c>
      <c r="H13" s="8">
        <v>5</v>
      </c>
      <c r="I13" s="7">
        <f t="shared" si="1"/>
        <v>12000</v>
      </c>
    </row>
    <row r="14" spans="1:9">
      <c r="A14" s="51"/>
      <c r="B14" s="20" t="s">
        <v>19</v>
      </c>
      <c r="C14" s="21"/>
      <c r="D14" s="21"/>
      <c r="E14" s="21"/>
      <c r="F14" s="22"/>
      <c r="G14" s="23">
        <f>SUM(G2:G5)</f>
        <v>21100</v>
      </c>
      <c r="H14" s="24"/>
      <c r="I14" s="23">
        <f>SUM(I2:I13)</f>
        <v>150000</v>
      </c>
    </row>
    <row r="15" spans="1:9">
      <c r="A15" s="51"/>
      <c r="B15" s="57" t="s">
        <v>20</v>
      </c>
      <c r="C15" s="25" t="s">
        <v>21</v>
      </c>
      <c r="D15" s="19">
        <v>3</v>
      </c>
      <c r="E15" s="16" t="s">
        <v>22</v>
      </c>
      <c r="F15" s="17">
        <v>300</v>
      </c>
      <c r="G15" s="7">
        <f t="shared" ref="G15:G27" si="2">D15*F15</f>
        <v>900</v>
      </c>
      <c r="H15" s="8">
        <v>5</v>
      </c>
      <c r="I15" s="7">
        <f t="shared" ref="I15:I27" si="3">G15*H15</f>
        <v>4500</v>
      </c>
    </row>
    <row r="16" spans="1:9">
      <c r="A16" s="51"/>
      <c r="B16" s="58"/>
      <c r="C16" s="25" t="s">
        <v>23</v>
      </c>
      <c r="D16" s="19">
        <v>2</v>
      </c>
      <c r="E16" s="16" t="s">
        <v>11</v>
      </c>
      <c r="F16" s="17">
        <v>225</v>
      </c>
      <c r="G16" s="7">
        <f t="shared" si="2"/>
        <v>450</v>
      </c>
      <c r="H16" s="8">
        <v>5</v>
      </c>
      <c r="I16" s="7">
        <f t="shared" si="3"/>
        <v>2250</v>
      </c>
    </row>
    <row r="17" spans="1:9">
      <c r="A17" s="51"/>
      <c r="B17" s="58"/>
      <c r="C17" s="25" t="s">
        <v>24</v>
      </c>
      <c r="D17" s="19">
        <v>1</v>
      </c>
      <c r="E17" s="16" t="s">
        <v>11</v>
      </c>
      <c r="F17" s="17">
        <v>150</v>
      </c>
      <c r="G17" s="7">
        <f t="shared" si="2"/>
        <v>150</v>
      </c>
      <c r="H17" s="8">
        <v>5</v>
      </c>
      <c r="I17" s="7">
        <f t="shared" si="3"/>
        <v>750</v>
      </c>
    </row>
    <row r="18" spans="1:9">
      <c r="A18" s="51"/>
      <c r="B18" s="58"/>
      <c r="C18" s="25" t="s">
        <v>25</v>
      </c>
      <c r="D18" s="19">
        <v>1</v>
      </c>
      <c r="E18" s="16" t="s">
        <v>26</v>
      </c>
      <c r="F18" s="17">
        <v>225</v>
      </c>
      <c r="G18" s="7">
        <f t="shared" si="2"/>
        <v>225</v>
      </c>
      <c r="H18" s="8">
        <v>5</v>
      </c>
      <c r="I18" s="7">
        <f t="shared" si="3"/>
        <v>1125</v>
      </c>
    </row>
    <row r="19" spans="1:9">
      <c r="A19" s="51"/>
      <c r="B19" s="59"/>
      <c r="C19" s="25" t="s">
        <v>27</v>
      </c>
      <c r="D19" s="16">
        <v>1</v>
      </c>
      <c r="E19" s="16" t="s">
        <v>22</v>
      </c>
      <c r="F19" s="17">
        <v>600</v>
      </c>
      <c r="G19" s="7">
        <f t="shared" si="2"/>
        <v>600</v>
      </c>
      <c r="H19" s="8">
        <v>5</v>
      </c>
      <c r="I19" s="7">
        <f t="shared" si="3"/>
        <v>3000</v>
      </c>
    </row>
    <row r="20" spans="1:9">
      <c r="A20" s="51"/>
      <c r="B20" s="60" t="s">
        <v>28</v>
      </c>
      <c r="C20" s="26" t="s">
        <v>29</v>
      </c>
      <c r="D20" s="19">
        <v>1</v>
      </c>
      <c r="E20" s="16" t="s">
        <v>26</v>
      </c>
      <c r="F20" s="17">
        <v>1500</v>
      </c>
      <c r="G20" s="7">
        <f t="shared" si="2"/>
        <v>1500</v>
      </c>
      <c r="H20" s="8">
        <v>5</v>
      </c>
      <c r="I20" s="7">
        <f t="shared" si="3"/>
        <v>7500</v>
      </c>
    </row>
    <row r="21" spans="1:9">
      <c r="A21" s="51"/>
      <c r="B21" s="60"/>
      <c r="C21" s="26" t="s">
        <v>30</v>
      </c>
      <c r="D21" s="16">
        <v>1</v>
      </c>
      <c r="E21" s="16" t="s">
        <v>26</v>
      </c>
      <c r="F21" s="17">
        <v>750</v>
      </c>
      <c r="G21" s="7">
        <f t="shared" si="2"/>
        <v>750</v>
      </c>
      <c r="H21" s="8">
        <v>5</v>
      </c>
      <c r="I21" s="7">
        <f t="shared" si="3"/>
        <v>3750</v>
      </c>
    </row>
    <row r="22" spans="1:9">
      <c r="A22" s="51"/>
      <c r="B22" s="60"/>
      <c r="C22" s="26" t="s">
        <v>31</v>
      </c>
      <c r="D22" s="16">
        <v>1</v>
      </c>
      <c r="E22" s="16" t="s">
        <v>26</v>
      </c>
      <c r="F22" s="17">
        <v>2000</v>
      </c>
      <c r="G22" s="7">
        <f t="shared" si="2"/>
        <v>2000</v>
      </c>
      <c r="H22" s="8">
        <v>5</v>
      </c>
      <c r="I22" s="7">
        <f t="shared" si="3"/>
        <v>10000</v>
      </c>
    </row>
    <row r="23" spans="1:9">
      <c r="A23" s="51"/>
      <c r="B23" s="60" t="s">
        <v>50</v>
      </c>
      <c r="C23" s="25" t="s">
        <v>32</v>
      </c>
      <c r="D23" s="16">
        <v>1</v>
      </c>
      <c r="E23" s="16" t="s">
        <v>33</v>
      </c>
      <c r="F23" s="17">
        <v>1500</v>
      </c>
      <c r="G23" s="7">
        <f t="shared" si="2"/>
        <v>1500</v>
      </c>
      <c r="H23" s="8">
        <v>5</v>
      </c>
      <c r="I23" s="7">
        <f t="shared" si="3"/>
        <v>7500</v>
      </c>
    </row>
    <row r="24" spans="1:9">
      <c r="A24" s="51"/>
      <c r="B24" s="60"/>
      <c r="C24" s="25" t="s">
        <v>34</v>
      </c>
      <c r="D24" s="16">
        <v>1</v>
      </c>
      <c r="E24" s="16" t="s">
        <v>33</v>
      </c>
      <c r="F24" s="17">
        <v>1500</v>
      </c>
      <c r="G24" s="7">
        <f t="shared" si="2"/>
        <v>1500</v>
      </c>
      <c r="H24" s="8">
        <v>5</v>
      </c>
      <c r="I24" s="7">
        <f t="shared" si="3"/>
        <v>7500</v>
      </c>
    </row>
    <row r="25" spans="1:9">
      <c r="A25" s="51"/>
      <c r="B25" s="60"/>
      <c r="C25" s="25" t="s">
        <v>35</v>
      </c>
      <c r="D25" s="16">
        <v>1</v>
      </c>
      <c r="E25" s="16" t="s">
        <v>33</v>
      </c>
      <c r="F25" s="17">
        <v>2000</v>
      </c>
      <c r="G25" s="7">
        <f t="shared" si="2"/>
        <v>2000</v>
      </c>
      <c r="H25" s="8">
        <v>5</v>
      </c>
      <c r="I25" s="7">
        <f t="shared" si="3"/>
        <v>10000</v>
      </c>
    </row>
    <row r="26" spans="1:9">
      <c r="A26" s="51"/>
      <c r="B26" s="57" t="s">
        <v>51</v>
      </c>
      <c r="C26" s="33" t="s">
        <v>49</v>
      </c>
      <c r="D26" s="36">
        <v>4</v>
      </c>
      <c r="E26" s="37" t="s">
        <v>41</v>
      </c>
      <c r="F26" s="17">
        <v>1000</v>
      </c>
      <c r="G26" s="7">
        <f t="shared" si="2"/>
        <v>4000</v>
      </c>
      <c r="H26" s="8">
        <v>5</v>
      </c>
      <c r="I26" s="7">
        <f t="shared" si="3"/>
        <v>20000</v>
      </c>
    </row>
    <row r="27" spans="1:9">
      <c r="A27" s="51"/>
      <c r="B27" s="59"/>
      <c r="C27" s="33" t="s">
        <v>42</v>
      </c>
      <c r="D27" s="36">
        <v>2</v>
      </c>
      <c r="E27" s="37" t="s">
        <v>41</v>
      </c>
      <c r="F27" s="17">
        <v>1200</v>
      </c>
      <c r="G27" s="7">
        <f t="shared" si="2"/>
        <v>2400</v>
      </c>
      <c r="H27" s="8">
        <v>5</v>
      </c>
      <c r="I27" s="7">
        <f t="shared" si="3"/>
        <v>12000</v>
      </c>
    </row>
    <row r="28" spans="1:9">
      <c r="A28" s="51"/>
      <c r="B28" s="27" t="s">
        <v>36</v>
      </c>
      <c r="C28" s="28"/>
      <c r="D28" s="28"/>
      <c r="E28" s="28"/>
      <c r="F28" s="29"/>
      <c r="G28" s="30">
        <f>SUM(G15:G24)</f>
        <v>9575</v>
      </c>
      <c r="H28" s="31"/>
      <c r="I28" s="30">
        <f>SUM(I15:I27)</f>
        <v>89875</v>
      </c>
    </row>
    <row r="29" spans="1:9">
      <c r="A29" s="51"/>
      <c r="B29" s="32" t="s">
        <v>37</v>
      </c>
      <c r="C29" s="33" t="s">
        <v>38</v>
      </c>
      <c r="D29" s="34">
        <v>1</v>
      </c>
      <c r="E29" s="16" t="s">
        <v>3</v>
      </c>
      <c r="F29" s="17">
        <v>7000</v>
      </c>
      <c r="G29" s="7">
        <f>D29*F29</f>
        <v>7000</v>
      </c>
      <c r="H29" s="8">
        <v>5</v>
      </c>
      <c r="I29" s="7">
        <f>G29*H29</f>
        <v>35000</v>
      </c>
    </row>
    <row r="30" spans="1:9">
      <c r="A30" s="51"/>
      <c r="B30" s="27" t="s">
        <v>39</v>
      </c>
      <c r="C30" s="28"/>
      <c r="D30" s="28"/>
      <c r="E30" s="28"/>
      <c r="F30" s="29"/>
      <c r="G30" s="30">
        <f>SUM(G19:G29)</f>
        <v>32825</v>
      </c>
      <c r="H30" s="31"/>
      <c r="I30" s="30">
        <f>SUM(I29:I29)</f>
        <v>35000</v>
      </c>
    </row>
    <row r="31" spans="1:9">
      <c r="A31" s="51"/>
      <c r="B31" s="35" t="s">
        <v>48</v>
      </c>
      <c r="C31" s="33" t="s">
        <v>40</v>
      </c>
      <c r="D31" s="36">
        <v>6</v>
      </c>
      <c r="E31" s="37" t="s">
        <v>41</v>
      </c>
      <c r="F31" s="17">
        <v>1500</v>
      </c>
      <c r="G31" s="7">
        <f t="shared" ref="G31" si="4">D31*F31</f>
        <v>9000</v>
      </c>
      <c r="H31" s="8">
        <v>5</v>
      </c>
      <c r="I31" s="7">
        <f t="shared" ref="I31" si="5">G31*H31</f>
        <v>45000</v>
      </c>
    </row>
    <row r="32" spans="1:9">
      <c r="A32" s="52"/>
      <c r="B32" s="27" t="s">
        <v>43</v>
      </c>
      <c r="C32" s="28"/>
      <c r="D32" s="28"/>
      <c r="E32" s="28"/>
      <c r="F32" s="28"/>
      <c r="G32" s="30">
        <f>SUM(G31:G31)</f>
        <v>9000</v>
      </c>
      <c r="H32" s="38"/>
      <c r="I32" s="30">
        <f>SUM(I31:I31)</f>
        <v>45000</v>
      </c>
    </row>
    <row r="33" spans="1:9">
      <c r="A33" s="46" t="s">
        <v>44</v>
      </c>
      <c r="B33" s="47"/>
      <c r="C33" s="47"/>
      <c r="D33" s="47"/>
      <c r="E33" s="47"/>
      <c r="F33" s="47"/>
      <c r="G33" s="47"/>
      <c r="H33" s="48"/>
      <c r="I33" s="39">
        <f>I14+I28+I32+I30</f>
        <v>319875</v>
      </c>
    </row>
    <row r="34" spans="1:9" ht="21.95" customHeight="1">
      <c r="A34" s="49" t="s">
        <v>45</v>
      </c>
      <c r="B34" s="49"/>
      <c r="C34" s="49"/>
      <c r="D34" s="49"/>
      <c r="E34" s="49"/>
      <c r="F34" s="49"/>
      <c r="G34" s="49"/>
      <c r="H34" s="49"/>
      <c r="I34" s="40">
        <f>I33</f>
        <v>319875</v>
      </c>
    </row>
    <row r="35" spans="1:9" ht="24.95" customHeight="1">
      <c r="A35" s="50" t="s">
        <v>46</v>
      </c>
      <c r="B35" s="50"/>
      <c r="C35" s="50"/>
      <c r="D35" s="50"/>
      <c r="E35" s="50"/>
      <c r="F35" s="50"/>
      <c r="G35" s="50"/>
      <c r="H35" s="50"/>
      <c r="I35" s="41">
        <f>I34*1.06</f>
        <v>339067.5</v>
      </c>
    </row>
  </sheetData>
  <mergeCells count="11">
    <mergeCell ref="A1:I1"/>
    <mergeCell ref="A33:H33"/>
    <mergeCell ref="A34:H34"/>
    <mergeCell ref="A35:H35"/>
    <mergeCell ref="A2:A32"/>
    <mergeCell ref="B3:B6"/>
    <mergeCell ref="B7:B13"/>
    <mergeCell ref="B15:B19"/>
    <mergeCell ref="B20:B22"/>
    <mergeCell ref="B23:B25"/>
    <mergeCell ref="B26:B27"/>
  </mergeCells>
  <phoneticPr fontId="13" type="noConversion"/>
  <dataValidations count="3">
    <dataValidation showInputMessage="1" showErrorMessage="1" sqref="E7" xr:uid="{00000000-0002-0000-0000-000000000000}"/>
    <dataValidation allowBlank="1" showInputMessage="1" showErrorMessage="1" errorTitle="请输入不为负数的整数" sqref="D29" xr:uid="{00000000-0002-0000-0000-000001000000}"/>
    <dataValidation allowBlank="1" showInputMessage="1" showErrorMessage="1" sqref="F29" xr:uid="{00000000-0002-0000-0000-000002000000}"/>
  </dataValidations>
  <pageMargins left="0.75" right="0.75" top="1" bottom="1" header="0.5" footer="0.5"/>
  <pageSetup paperSize="9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维大 杨</cp:lastModifiedBy>
  <dcterms:created xsi:type="dcterms:W3CDTF">2006-09-16T11:21:00Z</dcterms:created>
  <dcterms:modified xsi:type="dcterms:W3CDTF">2024-10-12T07:16:26Z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C82C5347E8E84EF9B9F66FF05592453C_13</vt:lpwstr>
  </property>
  <property fmtid="{D5CDD505-2E9C-101B-9397-08002B2CF9AE}" pid="4" name="KSOReadingLayout">
    <vt:bool>true</vt:bool>
  </property>
</Properties>
</file>