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tabRatio="773"/>
  </bookViews>
  <sheets>
    <sheet name="预算表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<sst xmlns="http://schemas.openxmlformats.org/spreadsheetml/2006/main" count="92" uniqueCount="67">
  <si>
    <t>精神健康多学科诊疗基层促进项目-第五阶段报价单</t>
  </si>
  <si>
    <t>启动会</t>
  </si>
  <si>
    <t>医学服务</t>
  </si>
  <si>
    <t>幻灯片美化图文格式，共计3个ppt，合计医学内容90页</t>
  </si>
  <si>
    <t>页</t>
  </si>
  <si>
    <t>会议背景板、日程展架、指示展架</t>
  </si>
  <si>
    <t>场</t>
  </si>
  <si>
    <t>会议日程海报设计，每期内容（主题、时间、嘉宾照片及介绍）</t>
  </si>
  <si>
    <t>讲台贴、嘉宾台卡等小件</t>
  </si>
  <si>
    <t>串场制作</t>
  </si>
  <si>
    <t>物料制作</t>
  </si>
  <si>
    <t>背景板，桁架喷绘5000*3000mm</t>
  </si>
  <si>
    <t>张</t>
  </si>
  <si>
    <t>展架，展架1200*2000mm</t>
  </si>
  <si>
    <t>个</t>
  </si>
  <si>
    <t>日程单页，放置在会议现场桌面供参会人员查阅，铜版纸A4尺寸</t>
  </si>
  <si>
    <t>讲台贴，KT板写真</t>
  </si>
  <si>
    <t>嘉宾台卡，主席、讲者等姓名展示，铜版纸A4尺寸</t>
  </si>
  <si>
    <t>物料运输</t>
  </si>
  <si>
    <t xml:space="preserve">人 </t>
  </si>
  <si>
    <t>搭建工人</t>
  </si>
  <si>
    <t>次数</t>
  </si>
  <si>
    <t>第一项小计</t>
  </si>
  <si>
    <t>设备</t>
  </si>
  <si>
    <t>高性能电脑</t>
  </si>
  <si>
    <t>台</t>
  </si>
  <si>
    <t>高清视频采集卡</t>
  </si>
  <si>
    <t>专业声卡</t>
  </si>
  <si>
    <t>移动备份网络包流量</t>
  </si>
  <si>
    <t>次</t>
  </si>
  <si>
    <t>高清摄像机</t>
  </si>
  <si>
    <t>设备控台</t>
  </si>
  <si>
    <t>音响控台</t>
  </si>
  <si>
    <t>全频音响</t>
  </si>
  <si>
    <t>设备运输</t>
  </si>
  <si>
    <t>视频直播平台</t>
  </si>
  <si>
    <t>直播平台1000方内</t>
  </si>
  <si>
    <t>设备人员</t>
  </si>
  <si>
    <t>直播工程师</t>
  </si>
  <si>
    <t>视频控制技术人员</t>
  </si>
  <si>
    <t>音控技术人员</t>
  </si>
  <si>
    <t>摄像师</t>
  </si>
  <si>
    <t>执行人员</t>
  </si>
  <si>
    <t>现场执行人员，4人2天</t>
  </si>
  <si>
    <t>人/天</t>
  </si>
  <si>
    <t>项目支持文件进行整理、分类、归档、总结1,人3天</t>
  </si>
  <si>
    <t>照片直播平台</t>
  </si>
  <si>
    <t>云相册含存储</t>
  </si>
  <si>
    <t>云摄影</t>
  </si>
  <si>
    <t>高清单反+镜头+闪光灯</t>
  </si>
  <si>
    <t>套</t>
  </si>
  <si>
    <t>摄影师</t>
  </si>
  <si>
    <t>第二项小计</t>
  </si>
  <si>
    <t>会务</t>
  </si>
  <si>
    <t>场租</t>
  </si>
  <si>
    <t>用餐</t>
  </si>
  <si>
    <t>商务简餐（会议前一天到住宿专家）</t>
  </si>
  <si>
    <t>人</t>
  </si>
  <si>
    <t>住宿</t>
  </si>
  <si>
    <t>间</t>
  </si>
  <si>
    <t>第三项小计</t>
  </si>
  <si>
    <t>项目管理</t>
  </si>
  <si>
    <t>项目经理，1人12天</t>
  </si>
  <si>
    <t>第四项小计</t>
  </si>
  <si>
    <t>启动会3场共计（不含税）</t>
  </si>
  <si>
    <t>服务费%10</t>
  </si>
  <si>
    <t>总计含税（6%）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</si>
</sst>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¥-804]* #,##0.00_);_([$¥-804]* \(#,##0.00\);_([$¥-804]* &quot;-&quot;??_);_(@_)"/>
    <numFmt numFmtId="177" formatCode="\¥#,##0.00_);[Red]\(\¥#,##0.00\)"/>
    <numFmt numFmtId="178" formatCode="0_ "/>
  </numFmts>
  <fonts count="31">
    <font>
      <sz val="12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20"/>
      <name val="微软雅黑"/>
      <charset val="134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2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A7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6" borderId="1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8" borderId="16" applyNumberFormat="0" applyAlignment="0" applyProtection="0">
      <alignment vertical="center"/>
    </xf>
    <xf numFmtId="0" fontId="19" fillId="8" borderId="15" applyNumberFormat="0" applyAlignment="0" applyProtection="0">
      <alignment vertical="center"/>
    </xf>
    <xf numFmtId="0" fontId="20" fillId="9" borderId="17" applyNumberFormat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176" fontId="30" fillId="0" borderId="0"/>
    <xf numFmtId="0" fontId="0" fillId="0" borderId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0" borderId="0" xfId="53" applyFont="1">
      <alignment vertical="center"/>
    </xf>
    <xf numFmtId="0" fontId="1" fillId="0" borderId="0" xfId="53" applyFont="1" applyAlignment="1">
      <alignment horizontal="center" vertical="center"/>
    </xf>
    <xf numFmtId="177" fontId="1" fillId="0" borderId="0" xfId="53" applyNumberFormat="1" applyFont="1" applyAlignment="1">
      <alignment horizontal="center" vertical="center"/>
    </xf>
    <xf numFmtId="9" fontId="1" fillId="0" borderId="0" xfId="53" applyNumberFormat="1" applyFont="1" applyAlignment="1">
      <alignment horizontal="center" vertical="center"/>
    </xf>
    <xf numFmtId="0" fontId="2" fillId="0" borderId="1" xfId="53" applyFont="1" applyBorder="1" applyAlignment="1" applyProtection="1">
      <alignment horizontal="center" vertical="center" wrapText="1"/>
      <protection locked="0"/>
    </xf>
    <xf numFmtId="0" fontId="2" fillId="0" borderId="2" xfId="53" applyFont="1" applyBorder="1" applyAlignment="1" applyProtection="1">
      <alignment horizontal="center" vertical="center" wrapText="1"/>
      <protection locked="0"/>
    </xf>
    <xf numFmtId="0" fontId="3" fillId="0" borderId="3" xfId="53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vertical="center" wrapText="1"/>
    </xf>
    <xf numFmtId="0" fontId="4" fillId="0" borderId="4" xfId="53" applyFont="1" applyBorder="1" applyAlignment="1">
      <alignment horizontal="center" vertical="center" wrapText="1"/>
    </xf>
    <xf numFmtId="177" fontId="4" fillId="0" borderId="4" xfId="53" applyNumberFormat="1" applyFont="1" applyBorder="1" applyAlignment="1">
      <alignment horizontal="center" vertical="center" wrapText="1"/>
    </xf>
    <xf numFmtId="0" fontId="4" fillId="0" borderId="6" xfId="53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5" xfId="1" applyNumberFormat="1" applyFont="1" applyFill="1" applyBorder="1" applyAlignment="1">
      <alignment vertical="center"/>
    </xf>
    <xf numFmtId="177" fontId="4" fillId="0" borderId="6" xfId="53" applyNumberFormat="1" applyFont="1" applyFill="1" applyBorder="1" applyAlignment="1">
      <alignment horizontal="center" vertical="center" wrapText="1"/>
    </xf>
    <xf numFmtId="177" fontId="4" fillId="0" borderId="6" xfId="53" applyNumberFormat="1" applyFont="1" applyBorder="1" applyAlignment="1">
      <alignment horizontal="center" vertical="center" wrapText="1"/>
    </xf>
    <xf numFmtId="0" fontId="4" fillId="0" borderId="5" xfId="53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177" fontId="4" fillId="0" borderId="6" xfId="51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77" fontId="4" fillId="0" borderId="4" xfId="51" applyNumberFormat="1" applyFont="1" applyFill="1" applyBorder="1" applyAlignment="1" applyProtection="1">
      <alignment horizontal="center" vertical="center" wrapText="1"/>
      <protection locked="0"/>
    </xf>
    <xf numFmtId="177" fontId="4" fillId="0" borderId="4" xfId="53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177" fontId="4" fillId="0" borderId="4" xfId="51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center" vertical="center" wrapText="1"/>
    </xf>
    <xf numFmtId="49" fontId="6" fillId="3" borderId="1" xfId="50" applyNumberFormat="1" applyFont="1" applyFill="1" applyBorder="1" applyAlignment="1">
      <alignment horizontal="center" vertical="center" wrapText="1"/>
    </xf>
    <xf numFmtId="49" fontId="6" fillId="3" borderId="2" xfId="50" applyNumberFormat="1" applyFont="1" applyFill="1" applyBorder="1" applyAlignment="1">
      <alignment vertical="center" wrapText="1"/>
    </xf>
    <xf numFmtId="49" fontId="6" fillId="3" borderId="5" xfId="50" applyNumberFormat="1" applyFont="1" applyFill="1" applyBorder="1" applyAlignment="1">
      <alignment vertical="center" wrapText="1"/>
    </xf>
    <xf numFmtId="177" fontId="6" fillId="3" borderId="4" xfId="53" applyNumberFormat="1" applyFont="1" applyFill="1" applyBorder="1" applyAlignment="1">
      <alignment horizontal="center" vertical="center" wrapText="1"/>
    </xf>
    <xf numFmtId="49" fontId="6" fillId="3" borderId="4" xfId="5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50" applyFont="1" applyFill="1" applyBorder="1" applyAlignment="1" applyProtection="1">
      <alignment horizontal="left" vertical="center" wrapText="1"/>
      <protection locked="0"/>
    </xf>
    <xf numFmtId="0" fontId="4" fillId="0" borderId="4" xfId="51" applyFont="1" applyFill="1" applyBorder="1" applyAlignment="1" applyProtection="1">
      <alignment horizontal="center" vertical="center" wrapText="1"/>
      <protection locked="0"/>
    </xf>
    <xf numFmtId="0" fontId="4" fillId="0" borderId="4" xfId="50" applyFont="1" applyFill="1" applyBorder="1" applyAlignment="1" applyProtection="1">
      <alignment horizontal="center" vertical="center" wrapText="1"/>
      <protection locked="0"/>
    </xf>
    <xf numFmtId="49" fontId="6" fillId="4" borderId="1" xfId="50" applyNumberFormat="1" applyFont="1" applyFill="1" applyBorder="1" applyAlignment="1">
      <alignment horizontal="center" vertical="center" wrapText="1"/>
    </xf>
    <xf numFmtId="49" fontId="6" fillId="4" borderId="2" xfId="50" applyNumberFormat="1" applyFont="1" applyFill="1" applyBorder="1" applyAlignment="1">
      <alignment vertical="center" wrapText="1"/>
    </xf>
    <xf numFmtId="49" fontId="6" fillId="4" borderId="5" xfId="50" applyNumberFormat="1" applyFont="1" applyFill="1" applyBorder="1" applyAlignment="1">
      <alignment vertical="center" wrapText="1"/>
    </xf>
    <xf numFmtId="177" fontId="6" fillId="4" borderId="4" xfId="53" applyNumberFormat="1" applyFont="1" applyFill="1" applyBorder="1" applyAlignment="1">
      <alignment horizontal="center" vertical="center" wrapText="1"/>
    </xf>
    <xf numFmtId="49" fontId="6" fillId="4" borderId="4" xfId="5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6" xfId="53" applyFont="1" applyFill="1" applyBorder="1" applyAlignment="1">
      <alignment horizontal="center" vertical="center" wrapText="1"/>
    </xf>
    <xf numFmtId="0" fontId="3" fillId="0" borderId="9" xfId="53" applyFont="1" applyFill="1" applyBorder="1" applyAlignment="1">
      <alignment horizontal="center" vertical="center"/>
    </xf>
    <xf numFmtId="49" fontId="6" fillId="4" borderId="5" xfId="50" applyNumberFormat="1" applyFont="1" applyFill="1" applyBorder="1" applyAlignment="1">
      <alignment horizontal="center" vertical="center" wrapText="1"/>
    </xf>
    <xf numFmtId="0" fontId="3" fillId="5" borderId="10" xfId="53" applyFont="1" applyFill="1" applyBorder="1" applyAlignment="1">
      <alignment horizontal="right" vertical="center" wrapText="1"/>
    </xf>
    <xf numFmtId="0" fontId="3" fillId="5" borderId="2" xfId="53" applyFont="1" applyFill="1" applyBorder="1" applyAlignment="1">
      <alignment horizontal="center" vertical="center" wrapText="1"/>
    </xf>
    <xf numFmtId="0" fontId="3" fillId="5" borderId="2" xfId="53" applyFont="1" applyFill="1" applyBorder="1" applyAlignment="1">
      <alignment horizontal="right" vertical="center" wrapText="1"/>
    </xf>
    <xf numFmtId="0" fontId="3" fillId="5" borderId="5" xfId="53" applyFont="1" applyFill="1" applyBorder="1" applyAlignment="1">
      <alignment horizontal="right" vertical="center" wrapText="1"/>
    </xf>
    <xf numFmtId="0" fontId="1" fillId="0" borderId="11" xfId="53" applyFont="1" applyBorder="1" applyAlignment="1">
      <alignment horizontal="right" vertical="center"/>
    </xf>
    <xf numFmtId="0" fontId="1" fillId="0" borderId="11" xfId="53" applyFont="1" applyBorder="1" applyAlignment="1">
      <alignment horizontal="center" vertical="center"/>
    </xf>
    <xf numFmtId="0" fontId="2" fillId="0" borderId="5" xfId="53" applyFont="1" applyBorder="1" applyAlignment="1" applyProtection="1">
      <alignment horizontal="center" vertical="center" wrapText="1"/>
      <protection locked="0"/>
    </xf>
    <xf numFmtId="7" fontId="3" fillId="5" borderId="5" xfId="53" applyNumberFormat="1" applyFont="1" applyFill="1" applyBorder="1" applyAlignment="1">
      <alignment horizontal="center" vertical="center" wrapText="1"/>
    </xf>
    <xf numFmtId="177" fontId="1" fillId="0" borderId="11" xfId="53" applyNumberFormat="1" applyFont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mma 2" xfId="49"/>
    <cellStyle name="Normal 2" xfId="50"/>
    <cellStyle name="Normal_Sheet1" xfId="51"/>
    <cellStyle name="Percent 2" xfId="52"/>
    <cellStyle name="常规 2" xfId="53"/>
    <cellStyle name="常规 2 2" xfId="54"/>
    <cellStyle name="常规 3" xfId="55"/>
    <cellStyle name="常规 4 2" xfId="56"/>
    <cellStyle name="常规 7" xfId="57"/>
    <cellStyle name="千位分隔 2" xfId="58"/>
    <cellStyle name="千位分隔 4" xfId="59"/>
  </cellStyles>
  <tableStyles count="0" defaultTableStyle="TableStyleMedium9" defaultPivotStyle="PivotStyleLight16"/>
  <colors>
    <mruColors>
      <color rgb="00FFA7A5"/>
      <color rgb="00FFD7D2"/>
      <color rgb="00F2F2F2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tabSelected="1" workbookViewId="0">
      <selection activeCell="C47" sqref="C47"/>
    </sheetView>
  </sheetViews>
  <sheetFormatPr defaultColWidth="9.66666666666667" defaultRowHeight="14.5"/>
  <cols>
    <col min="1" max="1" width="13.8333333333333" style="2" customWidth="1"/>
    <col min="2" max="2" width="18.5" style="3" customWidth="1"/>
    <col min="3" max="3" width="62.5" style="2" customWidth="1"/>
    <col min="4" max="4" width="9" style="3" customWidth="1"/>
    <col min="5" max="5" width="8.5" style="3" customWidth="1"/>
    <col min="6" max="6" width="17.3333333333333" style="4" customWidth="1"/>
    <col min="7" max="7" width="19" style="5" customWidth="1"/>
    <col min="8" max="8" width="10.6666666666667" style="5" customWidth="1"/>
    <col min="9" max="9" width="17.1666666666667" style="4" customWidth="1"/>
    <col min="10" max="16384" width="9.66666666666667" style="2"/>
  </cols>
  <sheetData>
    <row r="1" ht="54" customHeight="1" spans="1:9">
      <c r="A1" s="6" t="s">
        <v>0</v>
      </c>
      <c r="B1" s="7"/>
      <c r="C1" s="7"/>
      <c r="D1" s="7"/>
      <c r="E1" s="7"/>
      <c r="F1" s="7"/>
      <c r="G1" s="7"/>
      <c r="H1" s="7"/>
      <c r="I1" s="66"/>
    </row>
    <row r="2" spans="1:9">
      <c r="A2" s="8" t="s">
        <v>1</v>
      </c>
      <c r="B2" s="9" t="s">
        <v>2</v>
      </c>
      <c r="C2" s="10" t="s">
        <v>3</v>
      </c>
      <c r="D2" s="11">
        <v>90</v>
      </c>
      <c r="E2" s="11" t="s">
        <v>4</v>
      </c>
      <c r="F2" s="12">
        <v>300</v>
      </c>
      <c r="G2" s="12">
        <f>D2*F2</f>
        <v>27000</v>
      </c>
      <c r="H2" s="13">
        <v>3</v>
      </c>
      <c r="I2" s="25">
        <f>G2*H2</f>
        <v>81000</v>
      </c>
    </row>
    <row r="3" spans="1:9">
      <c r="A3" s="8"/>
      <c r="B3" s="14"/>
      <c r="C3" s="15" t="s">
        <v>5</v>
      </c>
      <c r="D3" s="13">
        <v>1</v>
      </c>
      <c r="E3" s="13" t="s">
        <v>6</v>
      </c>
      <c r="F3" s="16">
        <v>1300</v>
      </c>
      <c r="G3" s="17">
        <f>D3*F3</f>
        <v>1300</v>
      </c>
      <c r="H3" s="13">
        <v>3</v>
      </c>
      <c r="I3" s="16">
        <f>G3*H3</f>
        <v>3900</v>
      </c>
    </row>
    <row r="4" spans="1:9">
      <c r="A4" s="8"/>
      <c r="B4" s="14"/>
      <c r="C4" s="18" t="s">
        <v>7</v>
      </c>
      <c r="D4" s="13">
        <v>1</v>
      </c>
      <c r="E4" s="13" t="s">
        <v>6</v>
      </c>
      <c r="F4" s="17">
        <v>1000</v>
      </c>
      <c r="G4" s="17">
        <f>D4*F4</f>
        <v>1000</v>
      </c>
      <c r="H4" s="13">
        <v>3</v>
      </c>
      <c r="I4" s="16">
        <f>G4*H4</f>
        <v>3000</v>
      </c>
    </row>
    <row r="5" spans="1:9">
      <c r="A5" s="8"/>
      <c r="B5" s="14"/>
      <c r="C5" s="15" t="s">
        <v>8</v>
      </c>
      <c r="D5" s="13">
        <v>1</v>
      </c>
      <c r="E5" s="13" t="s">
        <v>6</v>
      </c>
      <c r="F5" s="17">
        <v>800</v>
      </c>
      <c r="G5" s="17">
        <f>D5*F5</f>
        <v>800</v>
      </c>
      <c r="H5" s="13">
        <v>3</v>
      </c>
      <c r="I5" s="16">
        <f>G5*H5</f>
        <v>2400</v>
      </c>
    </row>
    <row r="6" spans="1:9">
      <c r="A6" s="8"/>
      <c r="B6" s="14"/>
      <c r="C6" s="19" t="s">
        <v>9</v>
      </c>
      <c r="D6" s="20">
        <v>1</v>
      </c>
      <c r="E6" s="13" t="s">
        <v>6</v>
      </c>
      <c r="F6" s="21">
        <v>2000</v>
      </c>
      <c r="G6" s="17">
        <f>D6*F6</f>
        <v>2000</v>
      </c>
      <c r="H6" s="13">
        <v>3</v>
      </c>
      <c r="I6" s="16">
        <f>G6*H6</f>
        <v>6000</v>
      </c>
    </row>
    <row r="7" spans="1:9">
      <c r="A7" s="8"/>
      <c r="B7" s="22" t="s">
        <v>10</v>
      </c>
      <c r="C7" s="23" t="s">
        <v>11</v>
      </c>
      <c r="D7" s="14">
        <v>1</v>
      </c>
      <c r="E7" s="14" t="s">
        <v>12</v>
      </c>
      <c r="F7" s="24">
        <v>2500</v>
      </c>
      <c r="G7" s="25">
        <f t="shared" ref="G3:G13" si="0">D7*F7</f>
        <v>2500</v>
      </c>
      <c r="H7" s="13">
        <v>3</v>
      </c>
      <c r="I7" s="25">
        <f t="shared" ref="I3:I13" si="1">G7*H7</f>
        <v>7500</v>
      </c>
    </row>
    <row r="8" spans="1:9">
      <c r="A8" s="8"/>
      <c r="B8" s="26"/>
      <c r="C8" s="23" t="s">
        <v>13</v>
      </c>
      <c r="D8" s="14">
        <v>3</v>
      </c>
      <c r="E8" s="14" t="s">
        <v>14</v>
      </c>
      <c r="F8" s="24">
        <v>250</v>
      </c>
      <c r="G8" s="25">
        <f t="shared" si="0"/>
        <v>750</v>
      </c>
      <c r="H8" s="13">
        <v>3</v>
      </c>
      <c r="I8" s="25">
        <f t="shared" si="1"/>
        <v>2250</v>
      </c>
    </row>
    <row r="9" spans="1:9">
      <c r="A9" s="8"/>
      <c r="B9" s="26"/>
      <c r="C9" s="23" t="s">
        <v>15</v>
      </c>
      <c r="D9" s="14">
        <v>110</v>
      </c>
      <c r="E9" s="14" t="s">
        <v>12</v>
      </c>
      <c r="F9" s="24">
        <v>5</v>
      </c>
      <c r="G9" s="25">
        <f t="shared" si="0"/>
        <v>550</v>
      </c>
      <c r="H9" s="13">
        <v>3</v>
      </c>
      <c r="I9" s="25">
        <f t="shared" si="1"/>
        <v>1650</v>
      </c>
    </row>
    <row r="10" spans="1:9">
      <c r="A10" s="8"/>
      <c r="B10" s="26"/>
      <c r="C10" s="23" t="s">
        <v>16</v>
      </c>
      <c r="D10" s="14">
        <v>1</v>
      </c>
      <c r="E10" s="14" t="s">
        <v>12</v>
      </c>
      <c r="F10" s="24">
        <v>200</v>
      </c>
      <c r="G10" s="25">
        <f t="shared" si="0"/>
        <v>200</v>
      </c>
      <c r="H10" s="13">
        <v>3</v>
      </c>
      <c r="I10" s="25">
        <f t="shared" si="1"/>
        <v>600</v>
      </c>
    </row>
    <row r="11" spans="1:9">
      <c r="A11" s="8"/>
      <c r="B11" s="26"/>
      <c r="C11" s="27" t="s">
        <v>17</v>
      </c>
      <c r="D11" s="28">
        <v>20</v>
      </c>
      <c r="E11" s="14" t="s">
        <v>12</v>
      </c>
      <c r="F11" s="24">
        <v>8</v>
      </c>
      <c r="G11" s="25">
        <f t="shared" si="0"/>
        <v>160</v>
      </c>
      <c r="H11" s="13">
        <v>3</v>
      </c>
      <c r="I11" s="25">
        <f t="shared" si="1"/>
        <v>480</v>
      </c>
    </row>
    <row r="12" spans="1:9">
      <c r="A12" s="8"/>
      <c r="B12" s="26"/>
      <c r="C12" s="27" t="s">
        <v>18</v>
      </c>
      <c r="D12" s="14">
        <v>1</v>
      </c>
      <c r="E12" s="14" t="s">
        <v>19</v>
      </c>
      <c r="F12" s="29">
        <v>1500</v>
      </c>
      <c r="G12" s="12">
        <f t="shared" si="0"/>
        <v>1500</v>
      </c>
      <c r="H12" s="13">
        <v>3</v>
      </c>
      <c r="I12" s="25">
        <f t="shared" si="1"/>
        <v>4500</v>
      </c>
    </row>
    <row r="13" spans="1:9">
      <c r="A13" s="8"/>
      <c r="B13" s="30"/>
      <c r="C13" s="27" t="s">
        <v>20</v>
      </c>
      <c r="D13" s="28">
        <v>8</v>
      </c>
      <c r="E13" s="14" t="s">
        <v>21</v>
      </c>
      <c r="F13" s="29">
        <v>300</v>
      </c>
      <c r="G13" s="12">
        <f t="shared" si="0"/>
        <v>2400</v>
      </c>
      <c r="H13" s="13">
        <v>3</v>
      </c>
      <c r="I13" s="25">
        <f t="shared" si="1"/>
        <v>7200</v>
      </c>
    </row>
    <row r="14" spans="1:9">
      <c r="A14" s="8"/>
      <c r="B14" s="31" t="s">
        <v>22</v>
      </c>
      <c r="C14" s="32"/>
      <c r="D14" s="32"/>
      <c r="E14" s="32"/>
      <c r="F14" s="33"/>
      <c r="G14" s="34">
        <f>SUM(G2:G6)</f>
        <v>32100</v>
      </c>
      <c r="H14" s="35"/>
      <c r="I14" s="34">
        <f>SUM(I2:I13)</f>
        <v>120480</v>
      </c>
    </row>
    <row r="15" spans="1:9">
      <c r="A15" s="8"/>
      <c r="B15" s="36" t="s">
        <v>23</v>
      </c>
      <c r="C15" s="37" t="s">
        <v>24</v>
      </c>
      <c r="D15" s="28">
        <v>3</v>
      </c>
      <c r="E15" s="14" t="s">
        <v>25</v>
      </c>
      <c r="F15" s="24">
        <v>300</v>
      </c>
      <c r="G15" s="25">
        <f t="shared" ref="G15:G22" si="2">D15*F15</f>
        <v>900</v>
      </c>
      <c r="H15" s="13">
        <v>3</v>
      </c>
      <c r="I15" s="25">
        <f t="shared" ref="I15:I22" si="3">G15*H15</f>
        <v>2700</v>
      </c>
    </row>
    <row r="16" spans="1:9">
      <c r="A16" s="8"/>
      <c r="B16" s="38"/>
      <c r="C16" s="37" t="s">
        <v>26</v>
      </c>
      <c r="D16" s="28">
        <v>2</v>
      </c>
      <c r="E16" s="14" t="s">
        <v>14</v>
      </c>
      <c r="F16" s="24">
        <v>600</v>
      </c>
      <c r="G16" s="25">
        <f t="shared" si="2"/>
        <v>1200</v>
      </c>
      <c r="H16" s="13">
        <v>3</v>
      </c>
      <c r="I16" s="25">
        <f t="shared" si="3"/>
        <v>3600</v>
      </c>
    </row>
    <row r="17" spans="1:9">
      <c r="A17" s="8"/>
      <c r="B17" s="38"/>
      <c r="C17" s="37" t="s">
        <v>27</v>
      </c>
      <c r="D17" s="28">
        <v>1</v>
      </c>
      <c r="E17" s="14" t="s">
        <v>14</v>
      </c>
      <c r="F17" s="24">
        <v>150</v>
      </c>
      <c r="G17" s="25">
        <f t="shared" si="2"/>
        <v>150</v>
      </c>
      <c r="H17" s="13">
        <v>3</v>
      </c>
      <c r="I17" s="25">
        <f t="shared" si="3"/>
        <v>450</v>
      </c>
    </row>
    <row r="18" spans="1:9">
      <c r="A18" s="8"/>
      <c r="B18" s="38"/>
      <c r="C18" s="37" t="s">
        <v>28</v>
      </c>
      <c r="D18" s="28">
        <v>1</v>
      </c>
      <c r="E18" s="14" t="s">
        <v>29</v>
      </c>
      <c r="F18" s="24">
        <v>225</v>
      </c>
      <c r="G18" s="25">
        <f t="shared" si="2"/>
        <v>225</v>
      </c>
      <c r="H18" s="13">
        <v>3</v>
      </c>
      <c r="I18" s="25">
        <f t="shared" si="3"/>
        <v>675</v>
      </c>
    </row>
    <row r="19" spans="1:9">
      <c r="A19" s="8"/>
      <c r="B19" s="38"/>
      <c r="C19" s="39" t="s">
        <v>30</v>
      </c>
      <c r="D19" s="14">
        <v>1</v>
      </c>
      <c r="E19" s="14" t="s">
        <v>25</v>
      </c>
      <c r="F19" s="24">
        <v>1500</v>
      </c>
      <c r="G19" s="25">
        <f t="shared" si="2"/>
        <v>1500</v>
      </c>
      <c r="H19" s="13">
        <v>3</v>
      </c>
      <c r="I19" s="25">
        <f t="shared" si="3"/>
        <v>4500</v>
      </c>
    </row>
    <row r="20" spans="1:9">
      <c r="A20" s="8"/>
      <c r="B20" s="38"/>
      <c r="C20" s="39" t="s">
        <v>31</v>
      </c>
      <c r="D20" s="14">
        <v>1</v>
      </c>
      <c r="E20" s="14" t="s">
        <v>25</v>
      </c>
      <c r="F20" s="29">
        <v>3000</v>
      </c>
      <c r="G20" s="25">
        <f t="shared" si="2"/>
        <v>3000</v>
      </c>
      <c r="H20" s="13">
        <v>3</v>
      </c>
      <c r="I20" s="25">
        <f t="shared" si="3"/>
        <v>9000</v>
      </c>
    </row>
    <row r="21" spans="1:9">
      <c r="A21" s="8"/>
      <c r="B21" s="38"/>
      <c r="C21" s="39" t="s">
        <v>32</v>
      </c>
      <c r="D21" s="14">
        <v>1</v>
      </c>
      <c r="E21" s="40" t="s">
        <v>25</v>
      </c>
      <c r="F21" s="29">
        <v>2500</v>
      </c>
      <c r="G21" s="25">
        <f t="shared" si="2"/>
        <v>2500</v>
      </c>
      <c r="H21" s="13">
        <v>3</v>
      </c>
      <c r="I21" s="25">
        <f t="shared" si="3"/>
        <v>7500</v>
      </c>
    </row>
    <row r="22" spans="1:9">
      <c r="A22" s="8"/>
      <c r="B22" s="38"/>
      <c r="C22" s="39" t="s">
        <v>33</v>
      </c>
      <c r="D22" s="14">
        <v>4</v>
      </c>
      <c r="E22" s="40" t="s">
        <v>25</v>
      </c>
      <c r="F22" s="29">
        <v>800</v>
      </c>
      <c r="G22" s="25">
        <f t="shared" si="2"/>
        <v>3200</v>
      </c>
      <c r="H22" s="13">
        <v>3</v>
      </c>
      <c r="I22" s="25">
        <f t="shared" si="3"/>
        <v>9600</v>
      </c>
    </row>
    <row r="23" spans="1:9">
      <c r="A23" s="8"/>
      <c r="B23" s="41" t="s">
        <v>23</v>
      </c>
      <c r="C23" s="37" t="s">
        <v>34</v>
      </c>
      <c r="D23" s="14">
        <v>1</v>
      </c>
      <c r="E23" s="14" t="s">
        <v>19</v>
      </c>
      <c r="F23" s="29">
        <v>2000</v>
      </c>
      <c r="G23" s="12">
        <f t="shared" ref="G23:G33" si="4">D23*F23</f>
        <v>2000</v>
      </c>
      <c r="H23" s="13">
        <v>3</v>
      </c>
      <c r="I23" s="25">
        <f t="shared" ref="I23:I33" si="5">G23*H23</f>
        <v>6000</v>
      </c>
    </row>
    <row r="24" spans="1:9">
      <c r="A24" s="8"/>
      <c r="B24" s="41" t="s">
        <v>35</v>
      </c>
      <c r="C24" s="42" t="s">
        <v>36</v>
      </c>
      <c r="D24" s="28">
        <v>1</v>
      </c>
      <c r="E24" s="14" t="s">
        <v>29</v>
      </c>
      <c r="F24" s="24">
        <v>3000</v>
      </c>
      <c r="G24" s="25">
        <f t="shared" si="4"/>
        <v>3000</v>
      </c>
      <c r="H24" s="13">
        <v>3</v>
      </c>
      <c r="I24" s="25">
        <f t="shared" si="5"/>
        <v>9000</v>
      </c>
    </row>
    <row r="25" spans="1:9">
      <c r="A25" s="8"/>
      <c r="B25" s="36" t="s">
        <v>37</v>
      </c>
      <c r="C25" s="37" t="s">
        <v>38</v>
      </c>
      <c r="D25" s="14">
        <v>1</v>
      </c>
      <c r="E25" s="14" t="s">
        <v>19</v>
      </c>
      <c r="F25" s="24">
        <v>1200</v>
      </c>
      <c r="G25" s="25">
        <f t="shared" si="4"/>
        <v>1200</v>
      </c>
      <c r="H25" s="13">
        <v>3</v>
      </c>
      <c r="I25" s="25">
        <f t="shared" si="5"/>
        <v>3600</v>
      </c>
    </row>
    <row r="26" spans="1:9">
      <c r="A26" s="8"/>
      <c r="B26" s="38"/>
      <c r="C26" s="37" t="s">
        <v>39</v>
      </c>
      <c r="D26" s="14">
        <v>1</v>
      </c>
      <c r="E26" s="14" t="s">
        <v>19</v>
      </c>
      <c r="F26" s="24">
        <v>1200</v>
      </c>
      <c r="G26" s="25">
        <f t="shared" si="4"/>
        <v>1200</v>
      </c>
      <c r="H26" s="13">
        <v>3</v>
      </c>
      <c r="I26" s="25">
        <f t="shared" si="5"/>
        <v>3600</v>
      </c>
    </row>
    <row r="27" spans="1:9">
      <c r="A27" s="8"/>
      <c r="B27" s="38"/>
      <c r="C27" s="37" t="s">
        <v>40</v>
      </c>
      <c r="D27" s="14">
        <v>1</v>
      </c>
      <c r="E27" s="14" t="s">
        <v>19</v>
      </c>
      <c r="F27" s="24">
        <v>1200</v>
      </c>
      <c r="G27" s="25">
        <f t="shared" si="4"/>
        <v>1200</v>
      </c>
      <c r="H27" s="13">
        <v>3</v>
      </c>
      <c r="I27" s="25">
        <f t="shared" si="5"/>
        <v>3600</v>
      </c>
    </row>
    <row r="28" spans="1:9">
      <c r="A28" s="8"/>
      <c r="B28" s="43"/>
      <c r="C28" s="37" t="s">
        <v>41</v>
      </c>
      <c r="D28" s="14">
        <v>1</v>
      </c>
      <c r="E28" s="14" t="s">
        <v>19</v>
      </c>
      <c r="F28" s="24">
        <v>1500</v>
      </c>
      <c r="G28" s="25">
        <f t="shared" si="4"/>
        <v>1500</v>
      </c>
      <c r="H28" s="13">
        <v>3</v>
      </c>
      <c r="I28" s="25">
        <f t="shared" si="5"/>
        <v>4500</v>
      </c>
    </row>
    <row r="29" spans="1:9">
      <c r="A29" s="8"/>
      <c r="B29" s="38" t="s">
        <v>42</v>
      </c>
      <c r="C29" s="44" t="s">
        <v>43</v>
      </c>
      <c r="D29" s="45">
        <v>8</v>
      </c>
      <c r="E29" s="46" t="s">
        <v>44</v>
      </c>
      <c r="F29" s="24">
        <v>1000</v>
      </c>
      <c r="G29" s="25">
        <f t="shared" si="4"/>
        <v>8000</v>
      </c>
      <c r="H29" s="13">
        <v>3</v>
      </c>
      <c r="I29" s="25">
        <f t="shared" si="5"/>
        <v>24000</v>
      </c>
    </row>
    <row r="30" spans="1:9">
      <c r="A30" s="8"/>
      <c r="B30" s="43"/>
      <c r="C30" s="44" t="s">
        <v>45</v>
      </c>
      <c r="D30" s="45">
        <v>3</v>
      </c>
      <c r="E30" s="46" t="s">
        <v>44</v>
      </c>
      <c r="F30" s="24">
        <v>1200</v>
      </c>
      <c r="G30" s="25">
        <f t="shared" si="4"/>
        <v>3600</v>
      </c>
      <c r="H30" s="13">
        <v>3</v>
      </c>
      <c r="I30" s="25">
        <f t="shared" si="5"/>
        <v>10800</v>
      </c>
    </row>
    <row r="31" spans="1:9">
      <c r="A31" s="8"/>
      <c r="B31" s="41" t="s">
        <v>46</v>
      </c>
      <c r="C31" s="42" t="s">
        <v>47</v>
      </c>
      <c r="D31" s="14">
        <v>1</v>
      </c>
      <c r="E31" s="14" t="s">
        <v>29</v>
      </c>
      <c r="F31" s="24">
        <v>500</v>
      </c>
      <c r="G31" s="25">
        <f t="shared" si="4"/>
        <v>500</v>
      </c>
      <c r="H31" s="13">
        <v>3</v>
      </c>
      <c r="I31" s="25">
        <f t="shared" si="5"/>
        <v>1500</v>
      </c>
    </row>
    <row r="32" spans="1:9">
      <c r="A32" s="8"/>
      <c r="B32" s="36" t="s">
        <v>48</v>
      </c>
      <c r="C32" s="37" t="s">
        <v>49</v>
      </c>
      <c r="D32" s="14">
        <v>1</v>
      </c>
      <c r="E32" s="14" t="s">
        <v>50</v>
      </c>
      <c r="F32" s="24">
        <v>800</v>
      </c>
      <c r="G32" s="25">
        <f t="shared" si="4"/>
        <v>800</v>
      </c>
      <c r="H32" s="13">
        <v>3</v>
      </c>
      <c r="I32" s="25">
        <f t="shared" si="5"/>
        <v>2400</v>
      </c>
    </row>
    <row r="33" spans="1:9">
      <c r="A33" s="8"/>
      <c r="B33" s="43"/>
      <c r="C33" s="37" t="s">
        <v>51</v>
      </c>
      <c r="D33" s="14">
        <v>1</v>
      </c>
      <c r="E33" s="14" t="s">
        <v>19</v>
      </c>
      <c r="F33" s="24">
        <v>1500</v>
      </c>
      <c r="G33" s="25">
        <f t="shared" si="4"/>
        <v>1500</v>
      </c>
      <c r="H33" s="13">
        <v>3</v>
      </c>
      <c r="I33" s="25">
        <f t="shared" si="5"/>
        <v>4500</v>
      </c>
    </row>
    <row r="34" spans="1:9">
      <c r="A34" s="8"/>
      <c r="B34" s="47" t="s">
        <v>52</v>
      </c>
      <c r="C34" s="48"/>
      <c r="D34" s="48"/>
      <c r="E34" s="48"/>
      <c r="F34" s="49"/>
      <c r="G34" s="50">
        <f>SUM(G15:G33)</f>
        <v>37175</v>
      </c>
      <c r="H34" s="51"/>
      <c r="I34" s="50">
        <f>SUM(I15:I33)</f>
        <v>111525</v>
      </c>
    </row>
    <row r="35" spans="1:9">
      <c r="A35" s="8"/>
      <c r="B35" s="52" t="s">
        <v>53</v>
      </c>
      <c r="C35" s="53" t="s">
        <v>54</v>
      </c>
      <c r="D35" s="54">
        <v>1</v>
      </c>
      <c r="E35" s="14" t="s">
        <v>6</v>
      </c>
      <c r="F35" s="24">
        <v>10000</v>
      </c>
      <c r="G35" s="25">
        <f t="shared" ref="G35:G38" si="6">D35*F35</f>
        <v>10000</v>
      </c>
      <c r="H35" s="13">
        <v>3</v>
      </c>
      <c r="I35" s="25">
        <f t="shared" ref="I35:I38" si="7">G35*H35</f>
        <v>30000</v>
      </c>
    </row>
    <row r="36" spans="1:9">
      <c r="A36" s="8"/>
      <c r="B36" s="55"/>
      <c r="C36" s="53" t="s">
        <v>55</v>
      </c>
      <c r="D36" s="54">
        <v>80</v>
      </c>
      <c r="E36" s="14" t="s">
        <v>19</v>
      </c>
      <c r="F36" s="24">
        <v>108</v>
      </c>
      <c r="G36" s="25">
        <f t="shared" si="6"/>
        <v>8640</v>
      </c>
      <c r="H36" s="13">
        <v>3</v>
      </c>
      <c r="I36" s="25">
        <f t="shared" si="7"/>
        <v>25920</v>
      </c>
    </row>
    <row r="37" spans="1:9">
      <c r="A37" s="8"/>
      <c r="B37" s="55"/>
      <c r="C37" s="53" t="s">
        <v>56</v>
      </c>
      <c r="D37" s="54">
        <v>20</v>
      </c>
      <c r="E37" s="14" t="s">
        <v>57</v>
      </c>
      <c r="F37" s="24">
        <v>100</v>
      </c>
      <c r="G37" s="25">
        <f t="shared" si="6"/>
        <v>2000</v>
      </c>
      <c r="H37" s="13">
        <v>3</v>
      </c>
      <c r="I37" s="25">
        <f t="shared" si="7"/>
        <v>6000</v>
      </c>
    </row>
    <row r="38" spans="1:9">
      <c r="A38" s="8"/>
      <c r="B38" s="56"/>
      <c r="C38" s="53" t="s">
        <v>58</v>
      </c>
      <c r="D38" s="54">
        <v>23</v>
      </c>
      <c r="E38" s="14" t="s">
        <v>59</v>
      </c>
      <c r="F38" s="24">
        <v>550</v>
      </c>
      <c r="G38" s="25">
        <f t="shared" si="6"/>
        <v>12650</v>
      </c>
      <c r="H38" s="13">
        <v>3</v>
      </c>
      <c r="I38" s="25">
        <f t="shared" si="7"/>
        <v>37950</v>
      </c>
    </row>
    <row r="39" spans="1:9">
      <c r="A39" s="8"/>
      <c r="B39" s="47" t="s">
        <v>60</v>
      </c>
      <c r="C39" s="48"/>
      <c r="D39" s="48"/>
      <c r="E39" s="48"/>
      <c r="F39" s="49"/>
      <c r="G39" s="50">
        <f>SUM(G35:G35)</f>
        <v>10000</v>
      </c>
      <c r="H39" s="51"/>
      <c r="I39" s="50">
        <f>SUM(I35:I38)</f>
        <v>99870</v>
      </c>
    </row>
    <row r="40" spans="1:9">
      <c r="A40" s="8"/>
      <c r="B40" s="57" t="s">
        <v>61</v>
      </c>
      <c r="C40" s="44" t="s">
        <v>62</v>
      </c>
      <c r="D40" s="45">
        <v>12</v>
      </c>
      <c r="E40" s="46" t="s">
        <v>44</v>
      </c>
      <c r="F40" s="24">
        <v>1500</v>
      </c>
      <c r="G40" s="25">
        <f>D40*F40</f>
        <v>18000</v>
      </c>
      <c r="H40" s="13">
        <v>3</v>
      </c>
      <c r="I40" s="25">
        <f>G40*H40</f>
        <v>54000</v>
      </c>
    </row>
    <row r="41" ht="22" customHeight="1" spans="1:9">
      <c r="A41" s="58"/>
      <c r="B41" s="47" t="s">
        <v>63</v>
      </c>
      <c r="C41" s="48"/>
      <c r="D41" s="48"/>
      <c r="E41" s="48"/>
      <c r="F41" s="48"/>
      <c r="G41" s="50">
        <f>SUM(G40:G40)</f>
        <v>18000</v>
      </c>
      <c r="H41" s="59"/>
      <c r="I41" s="50">
        <f>SUM(I40:I40)</f>
        <v>54000</v>
      </c>
    </row>
    <row r="42" s="1" customFormat="1" ht="20" customHeight="1" spans="1:9">
      <c r="A42" s="60" t="s">
        <v>64</v>
      </c>
      <c r="B42" s="61"/>
      <c r="C42" s="62"/>
      <c r="D42" s="62"/>
      <c r="E42" s="62"/>
      <c r="F42" s="62"/>
      <c r="G42" s="62"/>
      <c r="H42" s="63"/>
      <c r="I42" s="67">
        <f>I14+I34+I39++I41</f>
        <v>385875</v>
      </c>
    </row>
    <row r="43" s="1" customFormat="1" ht="20" customHeight="1" spans="1:9">
      <c r="A43" s="64" t="s">
        <v>65</v>
      </c>
      <c r="B43" s="64"/>
      <c r="C43" s="64"/>
      <c r="D43" s="64"/>
      <c r="E43" s="64"/>
      <c r="F43" s="64"/>
      <c r="G43" s="64"/>
      <c r="H43" s="64"/>
      <c r="I43" s="68">
        <f>I42*0.1</f>
        <v>38587.5</v>
      </c>
    </row>
    <row r="44" ht="25" customHeight="1" spans="1:9">
      <c r="A44" s="65" t="s">
        <v>66</v>
      </c>
      <c r="B44" s="65"/>
      <c r="C44" s="65"/>
      <c r="D44" s="65"/>
      <c r="E44" s="65"/>
      <c r="F44" s="65"/>
      <c r="G44" s="65"/>
      <c r="H44" s="65"/>
      <c r="I44" s="68">
        <f>(I42+I43)*1.06</f>
        <v>449930.25</v>
      </c>
    </row>
  </sheetData>
  <mergeCells count="12">
    <mergeCell ref="A1:I1"/>
    <mergeCell ref="A42:H42"/>
    <mergeCell ref="A43:H43"/>
    <mergeCell ref="A44:H44"/>
    <mergeCell ref="A2:A41"/>
    <mergeCell ref="B3:B6"/>
    <mergeCell ref="B7:B13"/>
    <mergeCell ref="B15:B21"/>
    <mergeCell ref="B25:B28"/>
    <mergeCell ref="B29:B30"/>
    <mergeCell ref="B32:B33"/>
    <mergeCell ref="B35:B38"/>
  </mergeCells>
  <dataValidations count="3">
    <dataValidation showInputMessage="1" showErrorMessage="1" sqref="E7"/>
    <dataValidation allowBlank="1" showInputMessage="1" showErrorMessage="1" errorTitle="请输入不为负数的整数" sqref="D35:D38"/>
    <dataValidation allowBlank="1" showInputMessage="1" showErrorMessage="1" sqref="F35:F38"/>
  </dataValidations>
  <pageMargins left="0.75" right="0.75" top="1" bottom="1" header="0.5" footer="0.5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尘归尘</cp:lastModifiedBy>
  <dcterms:created xsi:type="dcterms:W3CDTF">2006-09-16T11:21:00Z</dcterms:created>
  <dcterms:modified xsi:type="dcterms:W3CDTF">2024-10-21T03:42:45Z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C82C5347E8E84EF9B9F66FF05592453C_13</vt:lpwstr>
  </property>
  <property fmtid="{D5CDD505-2E9C-101B-9397-08002B2CF9AE}" pid="4" name="KSOReadingLayout">
    <vt:bool>true</vt:bool>
  </property>
</Properties>
</file>