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预算表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<sst xmlns="http://schemas.openxmlformats.org/spreadsheetml/2006/main" count="72" uniqueCount="54">
  <si>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精神健康多学科诊疗基层促进项目报价单</t>
  </si>
  <si>
    <t>医学服务</t>
  </si>
  <si>
    <t>幻灯片美化图文格式，共计2个ppt，合计医学内容60页</t>
  </si>
  <si>
    <t>页</t>
  </si>
  <si>
    <t>设计服务</t>
  </si>
  <si>
    <t>设计画面完稿</t>
  </si>
  <si>
    <t>场</t>
  </si>
  <si>
    <t>日程展架、指示展架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</si>
  <si>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</si>
  <si>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</si>
  <si>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</si>
  <si>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</si>
  <si>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</si>
  <si>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</si>
  <si>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</si>
  <si>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</si>
  <si>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</si>
  <si>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</si>
  <si>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</si>
  <si>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</si>
  <si>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>来回</t>
  </si>
  <si>
    <t>搭建工人</t>
  </si>
  <si>
    <t>次数</t>
  </si>
  <si>
    <t>第一项小计</t>
  </si>
  <si>
    <t>直播设备</t>
  </si>
  <si>
    <t>高性能电脑</t>
  </si>
  <si>
    <t>台</t>
  </si>
  <si>
    <t>高清视频采集卡</t>
  </si>
  <si>
    <t>专业声卡</t>
  </si>
  <si>
    <t>移动备份网络包流量</t>
  </si>
  <si>
    <t>次</t>
  </si>
  <si>
    <t>直播场景制作设备</t>
  </si>
  <si>
    <t>视频直播平台</t>
  </si>
  <si>
    <t>直播平台</t>
  </si>
  <si>
    <t>直播会议录制</t>
  </si>
  <si>
    <t>直播后台数据存储服务器</t>
  </si>
  <si>
    <t>直播人员</t>
  </si>
  <si>
    <t>直播后台工程师</t>
  </si>
  <si>
    <t xml:space="preserve">人 </t>
  </si>
  <si>
    <t>现场直播技术人员</t>
  </si>
  <si>
    <t>设备运输</t>
  </si>
  <si>
    <t>第二项小计</t>
  </si>
  <si>
    <t>会务</t>
  </si>
  <si>
    <t>场租</t>
  </si>
  <si>
    <t>第三项小计</t>
  </si>
  <si>
    <t>项目执行</t>
  </si>
  <si>
    <t>项目经理，1人6天</t>
  </si>
  <si>
    <t>人/天</t>
  </si>
  <si>
    <t>现场执行人员，2人2天</t>
  </si>
  <si>
    <t>项目支持文件进行整理、分类、归档、总结1,人2天</t>
  </si>
  <si>
    <t>第三项 项目经理 小计</t>
  </si>
  <si>
    <t>系列会共计（不含税）</t>
  </si>
  <si>
    <t>小计</t>
  </si>
  <si>
    <t>总计含税（6%）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</si>
</sst>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1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9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176" fontId="30" fillId="0" borderId="0"/>
    <xf numFmtId="0" fontId="0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1" fillId="0" borderId="3" xfId="53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53" applyFont="1" applyBorder="1" applyAlignment="1">
      <alignment horizontal="center" vertical="center" wrapText="1"/>
    </xf>
    <xf numFmtId="177" fontId="3" fillId="0" borderId="5" xfId="53" applyNumberFormat="1" applyFont="1" applyBorder="1" applyAlignment="1">
      <alignment horizontal="center" vertical="center" wrapText="1"/>
    </xf>
    <xf numFmtId="0" fontId="3" fillId="0" borderId="6" xfId="53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77" fontId="3" fillId="0" borderId="6" xfId="53" applyNumberFormat="1" applyFont="1" applyBorder="1" applyAlignment="1">
      <alignment horizontal="center" vertical="center" wrapText="1"/>
    </xf>
    <xf numFmtId="178" fontId="3" fillId="0" borderId="8" xfId="1" applyNumberFormat="1" applyFont="1" applyFill="1" applyBorder="1" applyAlignment="1">
      <alignment vertical="center"/>
    </xf>
    <xf numFmtId="0" fontId="3" fillId="0" borderId="8" xfId="53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5" xfId="51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5" fillId="3" borderId="1" xfId="50" applyNumberFormat="1" applyFont="1" applyFill="1" applyBorder="1" applyAlignment="1">
      <alignment vertical="center" wrapText="1"/>
    </xf>
    <xf numFmtId="49" fontId="5" fillId="3" borderId="2" xfId="50" applyNumberFormat="1" applyFont="1" applyFill="1" applyBorder="1" applyAlignment="1">
      <alignment vertical="center" wrapText="1"/>
    </xf>
    <xf numFmtId="49" fontId="5" fillId="3" borderId="8" xfId="50" applyNumberFormat="1" applyFont="1" applyFill="1" applyBorder="1" applyAlignment="1">
      <alignment vertical="center" wrapText="1"/>
    </xf>
    <xf numFmtId="177" fontId="5" fillId="3" borderId="5" xfId="53" applyNumberFormat="1" applyFont="1" applyFill="1" applyBorder="1" applyAlignment="1">
      <alignment horizontal="center" vertical="center" wrapText="1"/>
    </xf>
    <xf numFmtId="49" fontId="5" fillId="3" borderId="5" xfId="5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5" fillId="4" borderId="1" xfId="50" applyNumberFormat="1" applyFont="1" applyFill="1" applyBorder="1" applyAlignment="1">
      <alignment vertical="center" wrapText="1"/>
    </xf>
    <xf numFmtId="49" fontId="5" fillId="4" borderId="2" xfId="50" applyNumberFormat="1" applyFont="1" applyFill="1" applyBorder="1" applyAlignment="1">
      <alignment vertical="center" wrapText="1"/>
    </xf>
    <xf numFmtId="49" fontId="5" fillId="4" borderId="8" xfId="50" applyNumberFormat="1" applyFont="1" applyFill="1" applyBorder="1" applyAlignment="1">
      <alignment vertical="center" wrapText="1"/>
    </xf>
    <xf numFmtId="177" fontId="5" fillId="4" borderId="5" xfId="53" applyNumberFormat="1" applyFont="1" applyFill="1" applyBorder="1" applyAlignment="1">
      <alignment horizontal="center" vertical="center" wrapText="1"/>
    </xf>
    <xf numFmtId="49" fontId="5" fillId="4" borderId="5" xfId="5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3" fillId="0" borderId="6" xfId="53" applyFont="1" applyBorder="1" applyAlignment="1">
      <alignment horizontal="left" vertical="center" wrapText="1"/>
    </xf>
    <xf numFmtId="0" fontId="3" fillId="0" borderId="5" xfId="51" applyFont="1" applyBorder="1" applyAlignment="1" applyProtection="1">
      <alignment horizontal="center" vertical="center" wrapText="1"/>
      <protection locked="0"/>
    </xf>
    <xf numFmtId="0" fontId="3" fillId="0" borderId="5" xfId="50" applyFont="1" applyBorder="1" applyAlignment="1" applyProtection="1">
      <alignment horizontal="center" vertical="center" wrapText="1"/>
      <protection locked="0"/>
    </xf>
    <xf numFmtId="0" fontId="3" fillId="0" borderId="4" xfId="53" applyFont="1" applyBorder="1" applyAlignment="1">
      <alignment horizontal="left" vertical="center" wrapText="1"/>
    </xf>
    <xf numFmtId="0" fontId="3" fillId="0" borderId="11" xfId="53" applyFont="1" applyBorder="1" applyAlignment="1">
      <alignment horizontal="left" vertical="center" wrapText="1"/>
    </xf>
    <xf numFmtId="0" fontId="1" fillId="0" borderId="12" xfId="53" applyFont="1" applyBorder="1" applyAlignment="1">
      <alignment horizontal="center" vertical="center"/>
    </xf>
    <xf numFmtId="49" fontId="5" fillId="4" borderId="8" xfId="50" applyNumberFormat="1" applyFont="1" applyFill="1" applyBorder="1" applyAlignment="1">
      <alignment horizontal="center" vertical="center" wrapText="1"/>
    </xf>
    <xf numFmtId="0" fontId="6" fillId="5" borderId="13" xfId="53" applyFont="1" applyFill="1" applyBorder="1" applyAlignment="1">
      <alignment horizontal="right" vertical="center" wrapText="1"/>
    </xf>
    <xf numFmtId="0" fontId="6" fillId="5" borderId="14" xfId="53" applyFont="1" applyFill="1" applyBorder="1" applyAlignment="1">
      <alignment horizontal="right" vertical="center" wrapText="1"/>
    </xf>
    <xf numFmtId="0" fontId="6" fillId="5" borderId="15" xfId="53" applyFont="1" applyFill="1" applyBorder="1" applyAlignment="1">
      <alignment horizontal="right" vertical="center" wrapText="1"/>
    </xf>
    <xf numFmtId="0" fontId="1" fillId="0" borderId="16" xfId="53" applyFont="1" applyBorder="1" applyAlignment="1">
      <alignment horizontal="center" vertical="center"/>
    </xf>
    <xf numFmtId="0" fontId="1" fillId="0" borderId="17" xfId="53" applyFont="1" applyBorder="1" applyAlignment="1">
      <alignment horizontal="center" vertical="center"/>
    </xf>
    <xf numFmtId="0" fontId="2" fillId="0" borderId="8" xfId="53" applyFont="1" applyBorder="1" applyAlignment="1" applyProtection="1">
      <alignment horizontal="center" vertical="center" wrapText="1"/>
      <protection locked="0"/>
    </xf>
    <xf numFmtId="177" fontId="3" fillId="0" borderId="5" xfId="53" applyNumberFormat="1" applyFont="1" applyFill="1" applyBorder="1" applyAlignment="1">
      <alignment horizontal="center" vertical="center" wrapText="1"/>
    </xf>
    <xf numFmtId="177" fontId="3" fillId="0" borderId="6" xfId="53" applyNumberFormat="1" applyFont="1" applyFill="1" applyBorder="1" applyAlignment="1">
      <alignment horizontal="center" vertical="center" wrapText="1"/>
    </xf>
    <xf numFmtId="7" fontId="6" fillId="5" borderId="15" xfId="53" applyNumberFormat="1" applyFont="1" applyFill="1" applyBorder="1" applyAlignment="1">
      <alignment horizontal="center" vertical="center" wrapText="1"/>
    </xf>
    <xf numFmtId="177" fontId="1" fillId="0" borderId="16" xfId="53" applyNumberFormat="1" applyFont="1" applyBorder="1" applyAlignment="1">
      <alignment horizontal="center" vertical="center"/>
    </xf>
    <xf numFmtId="177" fontId="1" fillId="0" borderId="17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E45" sqref="E45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62.5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6384" width="9.66666666666667" style="1"/>
  </cols>
  <sheetData>
    <row r="1" ht="54" customHeight="1" spans="1:9">
      <c r="A1" s="6" t="s">
        <v>0</v>
      </c>
      <c r="B1" s="7"/>
      <c r="C1" s="7"/>
      <c r="D1" s="7"/>
      <c r="E1" s="7"/>
      <c r="F1" s="7"/>
      <c r="G1" s="7"/>
      <c r="H1" s="7"/>
      <c r="I1" s="60"/>
    </row>
    <row r="2" spans="1:9">
      <c r="A2" s="8"/>
      <c r="B2" s="9" t="s">
        <v>1</v>
      </c>
      <c r="C2" s="10" t="s">
        <v>2</v>
      </c>
      <c r="D2" s="11">
        <v>60</v>
      </c>
      <c r="E2" s="11" t="s">
        <v>3</v>
      </c>
      <c r="F2" s="12">
        <v>300</v>
      </c>
      <c r="G2" s="12">
        <f>D2*F2</f>
        <v>18000</v>
      </c>
      <c r="H2" s="13">
        <v>5</v>
      </c>
      <c r="I2" s="61">
        <f>G2*H2</f>
        <v>90000</v>
      </c>
    </row>
    <row r="3" spans="1:9">
      <c r="A3" s="8"/>
      <c r="B3" s="14" t="s">
        <v>4</v>
      </c>
      <c r="C3" s="15" t="s">
        <v>5</v>
      </c>
      <c r="D3" s="13">
        <v>1</v>
      </c>
      <c r="E3" s="13" t="s">
        <v>6</v>
      </c>
      <c r="F3" s="16">
        <v>300</v>
      </c>
      <c r="G3" s="12">
        <f>D3*F3</f>
        <v>300</v>
      </c>
      <c r="H3" s="13">
        <v>5</v>
      </c>
      <c r="I3" s="61">
        <f>G3*H3</f>
        <v>1500</v>
      </c>
    </row>
    <row r="4" spans="1:9">
      <c r="A4" s="8"/>
      <c r="B4" s="14"/>
      <c r="C4" s="17" t="s">
        <v>7</v>
      </c>
      <c r="D4" s="13">
        <v>1</v>
      </c>
      <c r="E4" s="13" t="s">
        <v>6</v>
      </c>
      <c r="F4" s="16">
        <v>1000</v>
      </c>
      <c r="G4" s="16">
        <f t="shared" ref="G4:G14" si="0">D4*F4</f>
        <v>1000</v>
      </c>
      <c r="H4" s="13">
        <v>5</v>
      </c>
      <c r="I4" s="62">
        <f t="shared" ref="I4:I14" si="1">G4*H4</f>
        <v>5000</v>
      </c>
    </row>
    <row r="5" spans="1:9">
      <c r="A5" s="8"/>
      <c r="B5" s="14"/>
      <c r="C5" s="18" t="s">
        <v>8</v>
      </c>
      <c r="D5" s="13">
        <v>1</v>
      </c>
      <c r="E5" s="13" t="s">
        <v>6</v>
      </c>
      <c r="F5" s="16">
        <v>1000</v>
      </c>
      <c r="G5" s="16">
        <f t="shared" si="0"/>
        <v>1000</v>
      </c>
      <c r="H5" s="13">
        <v>5</v>
      </c>
      <c r="I5" s="62">
        <f t="shared" si="1"/>
        <v>5000</v>
      </c>
    </row>
    <row r="6" spans="1:9">
      <c r="A6" s="8"/>
      <c r="B6" s="14"/>
      <c r="C6" s="17" t="s">
        <v>9</v>
      </c>
      <c r="D6" s="13">
        <v>1</v>
      </c>
      <c r="E6" s="13" t="s">
        <v>6</v>
      </c>
      <c r="F6" s="16">
        <v>800</v>
      </c>
      <c r="G6" s="16">
        <f t="shared" si="0"/>
        <v>800</v>
      </c>
      <c r="H6" s="13">
        <v>5</v>
      </c>
      <c r="I6" s="62">
        <f t="shared" si="1"/>
        <v>4000</v>
      </c>
    </row>
    <row r="7" spans="1:9">
      <c r="A7" s="8"/>
      <c r="B7" s="14"/>
      <c r="C7" s="19" t="s">
        <v>10</v>
      </c>
      <c r="D7" s="20">
        <v>1</v>
      </c>
      <c r="E7" s="13" t="s">
        <v>6</v>
      </c>
      <c r="F7" s="21">
        <v>2000</v>
      </c>
      <c r="G7" s="16">
        <f t="shared" si="0"/>
        <v>2000</v>
      </c>
      <c r="H7" s="13">
        <v>5</v>
      </c>
      <c r="I7" s="62">
        <f t="shared" si="1"/>
        <v>10000</v>
      </c>
    </row>
    <row r="8" spans="1:9">
      <c r="A8" s="8"/>
      <c r="B8" s="22" t="s">
        <v>11</v>
      </c>
      <c r="C8" s="19" t="s">
        <v>12</v>
      </c>
      <c r="D8" s="23">
        <v>1</v>
      </c>
      <c r="E8" s="23" t="s">
        <v>13</v>
      </c>
      <c r="F8" s="24">
        <v>1600</v>
      </c>
      <c r="G8" s="12">
        <f t="shared" si="0"/>
        <v>1600</v>
      </c>
      <c r="H8" s="13">
        <v>5</v>
      </c>
      <c r="I8" s="61">
        <f t="shared" si="1"/>
        <v>8000</v>
      </c>
    </row>
    <row r="9" spans="1:9">
      <c r="A9" s="8"/>
      <c r="B9" s="25"/>
      <c r="C9" s="19" t="s">
        <v>14</v>
      </c>
      <c r="D9" s="23">
        <v>3</v>
      </c>
      <c r="E9" s="23" t="s">
        <v>15</v>
      </c>
      <c r="F9" s="24">
        <v>140</v>
      </c>
      <c r="G9" s="12">
        <f t="shared" si="0"/>
        <v>420</v>
      </c>
      <c r="H9" s="13">
        <v>5</v>
      </c>
      <c r="I9" s="61">
        <f t="shared" si="1"/>
        <v>2100</v>
      </c>
    </row>
    <row r="10" spans="1:9">
      <c r="A10" s="8"/>
      <c r="B10" s="25"/>
      <c r="C10" s="19" t="s">
        <v>16</v>
      </c>
      <c r="D10" s="23">
        <v>50</v>
      </c>
      <c r="E10" s="23" t="s">
        <v>13</v>
      </c>
      <c r="F10" s="24">
        <v>5</v>
      </c>
      <c r="G10" s="12">
        <f t="shared" si="0"/>
        <v>250</v>
      </c>
      <c r="H10" s="13">
        <v>5</v>
      </c>
      <c r="I10" s="61">
        <f t="shared" si="1"/>
        <v>1250</v>
      </c>
    </row>
    <row r="11" spans="1:9">
      <c r="A11" s="8"/>
      <c r="B11" s="25"/>
      <c r="C11" s="19" t="s">
        <v>17</v>
      </c>
      <c r="D11" s="23">
        <v>1</v>
      </c>
      <c r="E11" s="23" t="s">
        <v>13</v>
      </c>
      <c r="F11" s="24">
        <v>150</v>
      </c>
      <c r="G11" s="12">
        <f t="shared" si="0"/>
        <v>150</v>
      </c>
      <c r="H11" s="13">
        <v>5</v>
      </c>
      <c r="I11" s="61">
        <f t="shared" si="1"/>
        <v>750</v>
      </c>
    </row>
    <row r="12" spans="1:9">
      <c r="A12" s="8"/>
      <c r="B12" s="25"/>
      <c r="C12" s="26" t="s">
        <v>18</v>
      </c>
      <c r="D12" s="27">
        <v>10</v>
      </c>
      <c r="E12" s="23" t="s">
        <v>13</v>
      </c>
      <c r="F12" s="24">
        <v>8</v>
      </c>
      <c r="G12" s="12">
        <f t="shared" si="0"/>
        <v>80</v>
      </c>
      <c r="H12" s="13">
        <v>5</v>
      </c>
      <c r="I12" s="61">
        <f t="shared" si="1"/>
        <v>400</v>
      </c>
    </row>
    <row r="13" spans="1:9">
      <c r="A13" s="8"/>
      <c r="B13" s="25"/>
      <c r="C13" s="26" t="s">
        <v>19</v>
      </c>
      <c r="D13" s="27">
        <v>1</v>
      </c>
      <c r="E13" s="23" t="s">
        <v>20</v>
      </c>
      <c r="F13" s="24">
        <v>2000</v>
      </c>
      <c r="G13" s="12">
        <f t="shared" si="0"/>
        <v>2000</v>
      </c>
      <c r="H13" s="13">
        <v>5</v>
      </c>
      <c r="I13" s="61">
        <f t="shared" si="1"/>
        <v>10000</v>
      </c>
    </row>
    <row r="14" spans="1:9">
      <c r="A14" s="8"/>
      <c r="B14" s="28"/>
      <c r="C14" s="26" t="s">
        <v>21</v>
      </c>
      <c r="D14" s="27">
        <v>8</v>
      </c>
      <c r="E14" s="23" t="s">
        <v>22</v>
      </c>
      <c r="F14" s="24">
        <v>300</v>
      </c>
      <c r="G14" s="12">
        <f t="shared" si="0"/>
        <v>2400</v>
      </c>
      <c r="H14" s="13">
        <v>5</v>
      </c>
      <c r="I14" s="61">
        <f t="shared" si="1"/>
        <v>12000</v>
      </c>
    </row>
    <row r="15" spans="1:9">
      <c r="A15" s="8"/>
      <c r="B15" s="29" t="s">
        <v>23</v>
      </c>
      <c r="C15" s="30"/>
      <c r="D15" s="30"/>
      <c r="E15" s="30"/>
      <c r="F15" s="31"/>
      <c r="G15" s="32">
        <f>SUM(G2:G6)</f>
        <v>21100</v>
      </c>
      <c r="H15" s="33"/>
      <c r="I15" s="32">
        <f>SUM(I2:I14)</f>
        <v>150000</v>
      </c>
    </row>
    <row r="16" spans="1:9">
      <c r="A16" s="8"/>
      <c r="B16" s="34" t="s">
        <v>24</v>
      </c>
      <c r="C16" s="35" t="s">
        <v>25</v>
      </c>
      <c r="D16" s="27">
        <v>3</v>
      </c>
      <c r="E16" s="23" t="s">
        <v>26</v>
      </c>
      <c r="F16" s="24">
        <v>300</v>
      </c>
      <c r="G16" s="12">
        <f t="shared" ref="G16:G26" si="2">D16*F16</f>
        <v>900</v>
      </c>
      <c r="H16" s="13">
        <v>5</v>
      </c>
      <c r="I16" s="12">
        <f t="shared" ref="I16:I26" si="3">G16*H16</f>
        <v>4500</v>
      </c>
    </row>
    <row r="17" spans="1:9">
      <c r="A17" s="8"/>
      <c r="B17" s="36"/>
      <c r="C17" s="35" t="s">
        <v>27</v>
      </c>
      <c r="D17" s="27">
        <v>2</v>
      </c>
      <c r="E17" s="23" t="s">
        <v>15</v>
      </c>
      <c r="F17" s="24">
        <v>225</v>
      </c>
      <c r="G17" s="12">
        <f t="shared" si="2"/>
        <v>450</v>
      </c>
      <c r="H17" s="13">
        <v>5</v>
      </c>
      <c r="I17" s="12">
        <f t="shared" si="3"/>
        <v>2250</v>
      </c>
    </row>
    <row r="18" spans="1:9">
      <c r="A18" s="8"/>
      <c r="B18" s="36"/>
      <c r="C18" s="35" t="s">
        <v>28</v>
      </c>
      <c r="D18" s="27">
        <v>1</v>
      </c>
      <c r="E18" s="23" t="s">
        <v>15</v>
      </c>
      <c r="F18" s="24">
        <v>150</v>
      </c>
      <c r="G18" s="12">
        <f t="shared" si="2"/>
        <v>150</v>
      </c>
      <c r="H18" s="13">
        <v>5</v>
      </c>
      <c r="I18" s="12">
        <f t="shared" si="3"/>
        <v>750</v>
      </c>
    </row>
    <row r="19" spans="1:9">
      <c r="A19" s="8"/>
      <c r="B19" s="36"/>
      <c r="C19" s="35" t="s">
        <v>29</v>
      </c>
      <c r="D19" s="27">
        <v>1</v>
      </c>
      <c r="E19" s="23" t="s">
        <v>30</v>
      </c>
      <c r="F19" s="24">
        <v>225</v>
      </c>
      <c r="G19" s="12">
        <f t="shared" si="2"/>
        <v>225</v>
      </c>
      <c r="H19" s="13">
        <v>5</v>
      </c>
      <c r="I19" s="61">
        <f t="shared" si="3"/>
        <v>1125</v>
      </c>
    </row>
    <row r="20" spans="1:9">
      <c r="A20" s="8"/>
      <c r="B20" s="37"/>
      <c r="C20" s="35" t="s">
        <v>31</v>
      </c>
      <c r="D20" s="23">
        <v>1</v>
      </c>
      <c r="E20" s="23" t="s">
        <v>26</v>
      </c>
      <c r="F20" s="24">
        <v>600</v>
      </c>
      <c r="G20" s="12">
        <f t="shared" si="2"/>
        <v>600</v>
      </c>
      <c r="H20" s="13">
        <v>5</v>
      </c>
      <c r="I20" s="61">
        <f t="shared" si="3"/>
        <v>3000</v>
      </c>
    </row>
    <row r="21" spans="1:9">
      <c r="A21" s="8"/>
      <c r="B21" s="38" t="s">
        <v>32</v>
      </c>
      <c r="C21" s="39" t="s">
        <v>33</v>
      </c>
      <c r="D21" s="27">
        <v>1</v>
      </c>
      <c r="E21" s="23" t="s">
        <v>30</v>
      </c>
      <c r="F21" s="24">
        <v>1500</v>
      </c>
      <c r="G21" s="12">
        <f t="shared" si="2"/>
        <v>1500</v>
      </c>
      <c r="H21" s="13">
        <v>5</v>
      </c>
      <c r="I21" s="61">
        <f t="shared" si="3"/>
        <v>7500</v>
      </c>
    </row>
    <row r="22" spans="1:9">
      <c r="A22" s="8"/>
      <c r="B22" s="38"/>
      <c r="C22" s="39" t="s">
        <v>34</v>
      </c>
      <c r="D22" s="23">
        <v>1</v>
      </c>
      <c r="E22" s="23" t="s">
        <v>30</v>
      </c>
      <c r="F22" s="24">
        <v>750</v>
      </c>
      <c r="G22" s="12">
        <f t="shared" si="2"/>
        <v>750</v>
      </c>
      <c r="H22" s="13">
        <v>5</v>
      </c>
      <c r="I22" s="61">
        <f t="shared" si="3"/>
        <v>3750</v>
      </c>
    </row>
    <row r="23" spans="1:9">
      <c r="A23" s="8"/>
      <c r="B23" s="38"/>
      <c r="C23" s="39" t="s">
        <v>35</v>
      </c>
      <c r="D23" s="23">
        <v>1</v>
      </c>
      <c r="E23" s="23" t="s">
        <v>30</v>
      </c>
      <c r="F23" s="24">
        <v>2000</v>
      </c>
      <c r="G23" s="12">
        <f t="shared" si="2"/>
        <v>2000</v>
      </c>
      <c r="H23" s="13">
        <v>5</v>
      </c>
      <c r="I23" s="61">
        <f t="shared" si="3"/>
        <v>10000</v>
      </c>
    </row>
    <row r="24" spans="1:9">
      <c r="A24" s="8"/>
      <c r="B24" s="38" t="s">
        <v>36</v>
      </c>
      <c r="C24" s="35" t="s">
        <v>37</v>
      </c>
      <c r="D24" s="23">
        <v>1</v>
      </c>
      <c r="E24" s="23" t="s">
        <v>38</v>
      </c>
      <c r="F24" s="24">
        <v>1500</v>
      </c>
      <c r="G24" s="12">
        <f t="shared" si="2"/>
        <v>1500</v>
      </c>
      <c r="H24" s="13">
        <v>5</v>
      </c>
      <c r="I24" s="61">
        <f t="shared" si="3"/>
        <v>7500</v>
      </c>
    </row>
    <row r="25" spans="1:9">
      <c r="A25" s="8"/>
      <c r="B25" s="38"/>
      <c r="C25" s="35" t="s">
        <v>39</v>
      </c>
      <c r="D25" s="23">
        <v>1</v>
      </c>
      <c r="E25" s="23" t="s">
        <v>38</v>
      </c>
      <c r="F25" s="24">
        <v>1500</v>
      </c>
      <c r="G25" s="12">
        <f t="shared" si="2"/>
        <v>1500</v>
      </c>
      <c r="H25" s="13">
        <v>5</v>
      </c>
      <c r="I25" s="61">
        <f t="shared" si="3"/>
        <v>7500</v>
      </c>
    </row>
    <row r="26" spans="1:9">
      <c r="A26" s="8"/>
      <c r="B26" s="38"/>
      <c r="C26" s="35" t="s">
        <v>40</v>
      </c>
      <c r="D26" s="23">
        <v>1</v>
      </c>
      <c r="E26" s="23" t="s">
        <v>38</v>
      </c>
      <c r="F26" s="24">
        <v>2000</v>
      </c>
      <c r="G26" s="12">
        <f t="shared" si="2"/>
        <v>2000</v>
      </c>
      <c r="H26" s="13">
        <v>5</v>
      </c>
      <c r="I26" s="61">
        <f t="shared" si="3"/>
        <v>10000</v>
      </c>
    </row>
    <row r="27" spans="1:9">
      <c r="A27" s="8"/>
      <c r="B27" s="40" t="s">
        <v>41</v>
      </c>
      <c r="C27" s="41"/>
      <c r="D27" s="41"/>
      <c r="E27" s="41"/>
      <c r="F27" s="42"/>
      <c r="G27" s="43">
        <f>SUM(G16:G25)</f>
        <v>9575</v>
      </c>
      <c r="H27" s="44"/>
      <c r="I27" s="43">
        <f>SUM(I16:I26)</f>
        <v>57875</v>
      </c>
    </row>
    <row r="28" spans="1:9">
      <c r="A28" s="8"/>
      <c r="B28" s="45" t="s">
        <v>42</v>
      </c>
      <c r="C28" s="46" t="s">
        <v>43</v>
      </c>
      <c r="D28" s="47">
        <v>1</v>
      </c>
      <c r="E28" s="23" t="s">
        <v>6</v>
      </c>
      <c r="F28" s="24">
        <v>7000</v>
      </c>
      <c r="G28" s="12">
        <f>D28*F28</f>
        <v>7000</v>
      </c>
      <c r="H28" s="13">
        <v>5</v>
      </c>
      <c r="I28" s="12">
        <f>G28*H28</f>
        <v>35000</v>
      </c>
    </row>
    <row r="29" spans="1:9">
      <c r="A29" s="8"/>
      <c r="B29" s="40" t="s">
        <v>44</v>
      </c>
      <c r="C29" s="41"/>
      <c r="D29" s="41"/>
      <c r="E29" s="41"/>
      <c r="F29" s="42"/>
      <c r="G29" s="43">
        <f>SUM(G20:G28)</f>
        <v>26425</v>
      </c>
      <c r="H29" s="44"/>
      <c r="I29" s="43">
        <f>SUM(I28:I28)</f>
        <v>35000</v>
      </c>
    </row>
    <row r="30" spans="1:9">
      <c r="A30" s="8"/>
      <c r="B30" s="48" t="s">
        <v>45</v>
      </c>
      <c r="C30" s="46" t="s">
        <v>46</v>
      </c>
      <c r="D30" s="49">
        <v>6</v>
      </c>
      <c r="E30" s="50" t="s">
        <v>47</v>
      </c>
      <c r="F30" s="24">
        <v>1500</v>
      </c>
      <c r="G30" s="12">
        <f t="shared" ref="G30:G32" si="4">D30*F30</f>
        <v>9000</v>
      </c>
      <c r="H30" s="13">
        <v>5</v>
      </c>
      <c r="I30" s="12">
        <f t="shared" ref="I30:I32" si="5">G30*H30</f>
        <v>45000</v>
      </c>
    </row>
    <row r="31" spans="1:9">
      <c r="A31" s="8"/>
      <c r="B31" s="51"/>
      <c r="C31" s="46" t="s">
        <v>48</v>
      </c>
      <c r="D31" s="49">
        <v>4</v>
      </c>
      <c r="E31" s="50" t="s">
        <v>47</v>
      </c>
      <c r="F31" s="24">
        <v>1000</v>
      </c>
      <c r="G31" s="12">
        <f t="shared" si="4"/>
        <v>4000</v>
      </c>
      <c r="H31" s="13">
        <v>5</v>
      </c>
      <c r="I31" s="12">
        <f t="shared" si="5"/>
        <v>20000</v>
      </c>
    </row>
    <row r="32" spans="1:9">
      <c r="A32" s="8"/>
      <c r="B32" s="52"/>
      <c r="C32" s="46" t="s">
        <v>49</v>
      </c>
      <c r="D32" s="49">
        <v>2</v>
      </c>
      <c r="E32" s="50" t="s">
        <v>47</v>
      </c>
      <c r="F32" s="24">
        <v>1200</v>
      </c>
      <c r="G32" s="12">
        <f t="shared" si="4"/>
        <v>2400</v>
      </c>
      <c r="H32" s="13">
        <v>5</v>
      </c>
      <c r="I32" s="12">
        <f t="shared" si="5"/>
        <v>12000</v>
      </c>
    </row>
    <row r="33" spans="1:9">
      <c r="A33" s="53"/>
      <c r="B33" s="40" t="s">
        <v>50</v>
      </c>
      <c r="C33" s="41"/>
      <c r="D33" s="41"/>
      <c r="E33" s="41"/>
      <c r="F33" s="41"/>
      <c r="G33" s="43">
        <f>SUM(G30:G32)</f>
        <v>15400</v>
      </c>
      <c r="H33" s="54"/>
      <c r="I33" s="43">
        <f>SUM(I30:I32)</f>
        <v>77000</v>
      </c>
    </row>
    <row r="34" spans="1:9">
      <c r="A34" s="55" t="s">
        <v>51</v>
      </c>
      <c r="B34" s="56"/>
      <c r="C34" s="56"/>
      <c r="D34" s="56"/>
      <c r="E34" s="56"/>
      <c r="F34" s="56"/>
      <c r="G34" s="56"/>
      <c r="H34" s="57"/>
      <c r="I34" s="63">
        <f>I15+I27+I33+I29</f>
        <v>319875</v>
      </c>
    </row>
    <row r="35" ht="22" customHeight="1" spans="1:9">
      <c r="A35" s="58" t="s">
        <v>52</v>
      </c>
      <c r="B35" s="58"/>
      <c r="C35" s="58"/>
      <c r="D35" s="58"/>
      <c r="E35" s="58"/>
      <c r="F35" s="58"/>
      <c r="G35" s="58"/>
      <c r="H35" s="58"/>
      <c r="I35" s="64">
        <f>I34</f>
        <v>319875</v>
      </c>
    </row>
    <row r="36" ht="25" customHeight="1" spans="1:9">
      <c r="A36" s="59" t="s">
        <v>53</v>
      </c>
      <c r="B36" s="59"/>
      <c r="C36" s="59"/>
      <c r="D36" s="59"/>
      <c r="E36" s="59"/>
      <c r="F36" s="59"/>
      <c r="G36" s="59"/>
      <c r="H36" s="59"/>
      <c r="I36" s="65">
        <f>I35*1.06</f>
        <v>339067.5</v>
      </c>
    </row>
  </sheetData>
  <mergeCells count="11">
    <mergeCell ref="A1:I1"/>
    <mergeCell ref="A34:H34"/>
    <mergeCell ref="A35:H35"/>
    <mergeCell ref="A36:H36"/>
    <mergeCell ref="A2:A33"/>
    <mergeCell ref="B3:B7"/>
    <mergeCell ref="B8:B14"/>
    <mergeCell ref="B16:B20"/>
    <mergeCell ref="B21:B23"/>
    <mergeCell ref="B24:B26"/>
    <mergeCell ref="B30:B32"/>
  </mergeCells>
  <dataValidations count="3">
    <dataValidation showInputMessage="1" showErrorMessage="1" sqref="E8"/>
    <dataValidation allowBlank="1" showInputMessage="1" showErrorMessage="1" errorTitle="请输入不为负数的整数" sqref="D28"/>
    <dataValidation allowBlank="1" showInputMessage="1" showErrorMessage="1" sqref="F28"/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2024-09-04T08:14:04Z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