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00" windowHeight="12380"/>
  </bookViews>
  <sheets>
    <sheet name="Summary" sheetId="9" r:id="rId1"/>
    <sheet name="Medical" sheetId="13" r:id="rId2"/>
  </sheets>
  <definedNames>
    <definedName name="_xlnm.Print_Area" localSheetId="0">Summary!$A$1:$D$15</definedName>
    <definedName name="_xlnm.Print_Area" localSheetId="1">Medical!$A$1:$J$17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<sst xmlns="http://schemas.openxmlformats.org/spreadsheetml/2006/main" count="55" uniqueCount="38">
  <si>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 xml:space="preserve">Quotation </t>
  </si>
  <si>
    <t>Client:</t>
  </si>
  <si>
    <t>阿斯利康</t>
  </si>
  <si>
    <t xml:space="preserve">Project Name: </t>
  </si>
  <si>
    <t>肺癌领域学术进展幻灯制作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</si>
  <si>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</si>
  <si>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</si>
  <si>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</si>
  <si>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</si>
  <si>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</si>
  <si>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</si>
  <si>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</si>
  <si>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</si>
  <si>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</si>
  <si>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</si>
  <si>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</si>
  <si>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</si>
  <si>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</si>
  <si>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</si>
  <si>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</si>
  <si>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</si>
  <si>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</si>
  <si>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肺癌领域最新进展幻灯（共计10套，约700P）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</si>
  <si>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</si>
  <si>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</si>
  <si>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</si>
  <si>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</si>
  <si>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中文原文下载</t>
  </si>
  <si>
    <t>篇</t>
  </si>
  <si>
    <t>英文原文下载</t>
  </si>
  <si>
    <t>文献标注(new work)</t>
  </si>
  <si>
    <t>根据所提供素材整理、高亮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</si>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</sst>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</cellStyleXfs>
  <cellXfs count="52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6" applyFont="1" applyAlignment="1">
      <alignment vertical="center" wrapText="1"/>
    </xf>
    <xf numFmtId="0" fontId="3" fillId="0" borderId="0" xfId="56" applyFont="1" applyAlignment="1">
      <alignment horizontal="left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0" applyFont="1">
      <alignment vertical="center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2" fillId="3" borderId="8" xfId="56" applyNumberFormat="1" applyFont="1" applyFill="1" applyBorder="1" applyAlignment="1">
      <alignment horizontal="righ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2" fillId="3" borderId="11" xfId="56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2" fillId="3" borderId="13" xfId="56" applyNumberFormat="1" applyFont="1" applyFill="1" applyBorder="1" applyAlignment="1">
      <alignment horizontal="right" vertical="center"/>
    </xf>
    <xf numFmtId="0" fontId="5" fillId="0" borderId="14" xfId="56" applyFont="1" applyBorder="1" applyAlignment="1">
      <alignment horizontal="center" vertical="center"/>
    </xf>
    <xf numFmtId="0" fontId="5" fillId="2" borderId="15" xfId="56" applyFont="1" applyFill="1" applyBorder="1" applyAlignment="1">
      <alignment horizontal="left" vertical="center"/>
    </xf>
    <xf numFmtId="37" fontId="7" fillId="0" borderId="16" xfId="1" applyNumberFormat="1" applyFont="1" applyFill="1" applyBorder="1" applyAlignment="1">
      <alignment horizontal="center" vertical="center" wrapText="1"/>
    </xf>
    <xf numFmtId="177" fontId="2" fillId="3" borderId="17" xfId="56" applyNumberFormat="1" applyFont="1" applyFill="1" applyBorder="1" applyAlignment="1">
      <alignment horizontal="right" vertical="center"/>
    </xf>
    <xf numFmtId="178" fontId="2" fillId="3" borderId="18" xfId="56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 applyProtection="1">
      <alignment horizontal="left"/>
    </xf>
    <xf numFmtId="0" fontId="2" fillId="2" borderId="3" xfId="56" applyFont="1" applyFill="1" applyBorder="1" applyAlignment="1">
      <alignment horizontal="left" vertical="center"/>
    </xf>
    <xf numFmtId="0" fontId="2" fillId="2" borderId="15" xfId="56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6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right" vertical="center" wrapText="1"/>
    </xf>
    <xf numFmtId="178" fontId="2" fillId="5" borderId="20" xfId="1" applyNumberFormat="1" applyFont="1" applyFill="1" applyBorder="1" applyAlignment="1">
      <alignment horizontal="right" vertical="center"/>
    </xf>
    <xf numFmtId="176" fontId="2" fillId="3" borderId="5" xfId="56" applyNumberFormat="1" applyFont="1" applyFill="1" applyBorder="1" applyAlignment="1">
      <alignment horizontal="right" vertical="center"/>
    </xf>
    <xf numFmtId="178" fontId="2" fillId="3" borderId="16" xfId="56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tabSelected="1" view="pageBreakPreview" zoomScaleNormal="100" workbookViewId="0">
      <selection activeCell="C3" sqref="C3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7" t="s">
        <v>4</v>
      </c>
    </row>
    <row r="4" s="1" customFormat="1" ht="16.5" customHeight="1" spans="2:3">
      <c r="B4" s="9" t="s">
        <v>5</v>
      </c>
      <c r="C4" s="37" t="s">
        <v>6</v>
      </c>
    </row>
    <row r="5" s="1" customFormat="1" ht="16.5" customHeight="1" spans="2:3">
      <c r="B5" s="9" t="s">
        <v>7</v>
      </c>
      <c r="C5" s="11">
        <v>45853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2" t="s">
        <v>9</v>
      </c>
    </row>
    <row r="8" s="1" customFormat="1" spans="2:3">
      <c r="B8" s="38" t="s">
        <v>10</v>
      </c>
      <c r="C8" s="39"/>
    </row>
    <row r="9" spans="2:3">
      <c r="B9" s="40" t="s">
        <v>11</v>
      </c>
      <c r="C9" s="41">
        <f>Medical!I16</f>
        <v>326300</v>
      </c>
    </row>
    <row r="10" ht="3.75" customHeight="1" spans="2:3">
      <c r="B10" s="42"/>
      <c r="C10" s="43"/>
    </row>
    <row r="11" spans="2:3">
      <c r="B11" s="44" t="s">
        <v>11</v>
      </c>
      <c r="C11" s="45">
        <f>C9</f>
        <v>326300</v>
      </c>
    </row>
    <row r="12" spans="2:3">
      <c r="B12" s="44" t="s">
        <v>12</v>
      </c>
      <c r="C12" s="45">
        <f>C11*0.06</f>
        <v>19578</v>
      </c>
    </row>
    <row r="13" spans="2:3">
      <c r="B13" s="46" t="s">
        <v>13</v>
      </c>
      <c r="C13" s="47">
        <f>C11+C12</f>
        <v>345878</v>
      </c>
    </row>
    <row r="14" spans="2:3">
      <c r="B14" s="48"/>
      <c r="C14" s="49"/>
    </row>
    <row r="17" spans="2:2">
      <c r="B17" s="50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  <row r="22" spans="2:2">
      <c r="B22" s="51"/>
    </row>
  </sheetData>
  <mergeCells count="3">
    <mergeCell ref="B1:C1"/>
    <mergeCell ref="B8:C8"/>
    <mergeCell ref="B10:C10"/>
  </mergeCells>
  <hyperlinks>
    <hyperlink ref="C4" r:id="rId1" display="Keira.liu@ubs-cn.com" tooltip="mailto: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view="pageBreakPreview" zoomScaleNormal="120" workbookViewId="0">
      <selection activeCell="L9" sqref="L9"/>
    </sheetView>
  </sheetViews>
  <sheetFormatPr defaultColWidth="8.875" defaultRowHeight="17.6"/>
  <cols>
    <col min="1" max="1" width="5.125" customWidth="1"/>
    <col min="2" max="2" width="28.125" customWidth="1"/>
    <col min="3" max="3" width="35.2232142857143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26"/>
      <c r="G2" s="26"/>
      <c r="H2" s="26"/>
      <c r="I2" s="26"/>
    </row>
    <row r="3" spans="2:9">
      <c r="B3" s="4" t="s">
        <v>3</v>
      </c>
      <c r="C3" s="7" t="str">
        <f>Summary!C3</f>
        <v>肺癌领域学术进展幻灯制作</v>
      </c>
      <c r="D3" s="8"/>
      <c r="E3" s="8"/>
      <c r="F3" s="26"/>
      <c r="G3" s="26"/>
      <c r="H3" s="26"/>
      <c r="I3" s="26"/>
    </row>
    <row r="4" s="1" customFormat="1" ht="16.5" customHeight="1" spans="2:9">
      <c r="B4" s="9" t="s">
        <v>5</v>
      </c>
      <c r="C4" s="10" t="str">
        <f>Summary!C4</f>
        <v>Keira.liu@ubs-cn.com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f>Summary!C5</f>
        <v>45853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4" spans="2:9">
      <c r="B7" s="13" t="s">
        <v>8</v>
      </c>
      <c r="C7" s="14" t="s">
        <v>15</v>
      </c>
      <c r="D7" s="14" t="s">
        <v>16</v>
      </c>
      <c r="E7" s="14" t="s">
        <v>17</v>
      </c>
      <c r="F7" s="27" t="s">
        <v>18</v>
      </c>
      <c r="G7" s="27" t="s">
        <v>19</v>
      </c>
      <c r="H7" s="27" t="s">
        <v>20</v>
      </c>
      <c r="I7" s="32" t="s">
        <v>21</v>
      </c>
    </row>
    <row r="8" s="1" customFormat="1" ht="33" customHeight="1" spans="2:9">
      <c r="B8" s="15" t="s">
        <v>22</v>
      </c>
      <c r="C8" s="16"/>
      <c r="D8" s="16"/>
      <c r="E8" s="16"/>
      <c r="F8" s="16"/>
      <c r="G8" s="16"/>
      <c r="H8" s="16"/>
      <c r="I8" s="33"/>
    </row>
    <row r="9" s="1" customFormat="1" ht="68" spans="2:9">
      <c r="B9" s="17" t="s">
        <v>23</v>
      </c>
      <c r="C9" s="18" t="s">
        <v>24</v>
      </c>
      <c r="D9" s="19" t="s">
        <v>25</v>
      </c>
      <c r="E9" s="19"/>
      <c r="F9" s="28">
        <v>407</v>
      </c>
      <c r="G9" s="29" t="s">
        <v>26</v>
      </c>
      <c r="H9" s="30">
        <v>700</v>
      </c>
      <c r="I9" s="34">
        <f t="shared" ref="I9:I14" si="0">F9*H9</f>
        <v>284900</v>
      </c>
    </row>
    <row r="10" s="1" customFormat="1" spans="2:9">
      <c r="B10" s="17" t="s">
        <v>27</v>
      </c>
      <c r="C10" s="17" t="s">
        <v>27</v>
      </c>
      <c r="D10" s="19" t="s">
        <v>25</v>
      </c>
      <c r="E10" s="19"/>
      <c r="F10" s="28">
        <v>7</v>
      </c>
      <c r="G10" s="29" t="s">
        <v>28</v>
      </c>
      <c r="H10" s="30">
        <v>100</v>
      </c>
      <c r="I10" s="34">
        <f t="shared" si="0"/>
        <v>700</v>
      </c>
    </row>
    <row r="11" s="1" customFormat="1" spans="2:9">
      <c r="B11" s="17" t="s">
        <v>29</v>
      </c>
      <c r="C11" s="17" t="s">
        <v>29</v>
      </c>
      <c r="D11" s="19" t="s">
        <v>25</v>
      </c>
      <c r="E11" s="19"/>
      <c r="F11" s="28">
        <v>10</v>
      </c>
      <c r="G11" s="29" t="s">
        <v>28</v>
      </c>
      <c r="H11" s="30">
        <v>150</v>
      </c>
      <c r="I11" s="34">
        <f t="shared" si="0"/>
        <v>1500</v>
      </c>
    </row>
    <row r="12" customFormat="1" spans="2:9">
      <c r="B12" s="17" t="s">
        <v>30</v>
      </c>
      <c r="C12" s="20" t="s">
        <v>31</v>
      </c>
      <c r="D12" s="19" t="s">
        <v>25</v>
      </c>
      <c r="E12" s="19"/>
      <c r="F12" s="28">
        <v>15</v>
      </c>
      <c r="G12" s="29" t="s">
        <v>28</v>
      </c>
      <c r="H12" s="30">
        <v>250</v>
      </c>
      <c r="I12" s="34">
        <f t="shared" si="0"/>
        <v>3750</v>
      </c>
    </row>
    <row r="13" customFormat="1" spans="2:9">
      <c r="B13" s="17" t="s">
        <v>32</v>
      </c>
      <c r="C13" s="21" t="s">
        <v>33</v>
      </c>
      <c r="D13" s="19" t="s">
        <v>25</v>
      </c>
      <c r="E13" s="19"/>
      <c r="F13" s="28">
        <v>450</v>
      </c>
      <c r="G13" s="29" t="s">
        <v>34</v>
      </c>
      <c r="H13" s="29">
        <v>1</v>
      </c>
      <c r="I13" s="34">
        <f t="shared" si="0"/>
        <v>450</v>
      </c>
    </row>
    <row r="14" spans="2:9">
      <c r="B14" s="17" t="s">
        <v>35</v>
      </c>
      <c r="C14" s="21" t="s">
        <v>36</v>
      </c>
      <c r="D14" s="19" t="s">
        <v>25</v>
      </c>
      <c r="E14" s="19"/>
      <c r="F14" s="28">
        <v>50</v>
      </c>
      <c r="G14" s="29" t="s">
        <v>26</v>
      </c>
      <c r="H14" s="30">
        <v>700</v>
      </c>
      <c r="I14" s="34">
        <f t="shared" si="0"/>
        <v>35000</v>
      </c>
    </row>
    <row r="15" spans="2:9">
      <c r="B15" s="22" t="s">
        <v>37</v>
      </c>
      <c r="C15" s="23"/>
      <c r="D15" s="23"/>
      <c r="E15" s="23"/>
      <c r="F15" s="23"/>
      <c r="G15" s="23"/>
      <c r="H15" s="31"/>
      <c r="I15" s="35">
        <f>SUM(I9:I14)</f>
        <v>326300</v>
      </c>
    </row>
    <row r="16" spans="2:9">
      <c r="B16" s="24" t="s">
        <v>11</v>
      </c>
      <c r="C16" s="25"/>
      <c r="D16" s="25"/>
      <c r="E16" s="25"/>
      <c r="F16" s="25"/>
      <c r="G16" s="25"/>
      <c r="H16" s="25"/>
      <c r="I16" s="36">
        <f>I15</f>
        <v>326300</v>
      </c>
    </row>
  </sheetData>
  <mergeCells count="4">
    <mergeCell ref="B1:I1"/>
    <mergeCell ref="B8:I8"/>
    <mergeCell ref="B15:H15"/>
    <mergeCell ref="B16:H16"/>
  </mergeCells>
  <printOptions horizontalCentered="1"/>
  <pageMargins left="0.236220472440945" right="0.236220472440945" top="0.748031496062992" bottom="0.748031496062992" header="0.31496062992126" footer="0.31496062992126"/>
  <pageSetup paperSize="1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2016-07-03T17:42:00Z</dcterms:created>
  <cp:lastPrinted>2025-05-09T22:10:00Z</cp:lastPrinted>
  <dcterms:modified xsi:type="dcterms:W3CDTF">2025-07-17T16:48:18Z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99A24174FCBF044A4C0176685C0AB422_43</vt:lpwstr>
  </property>
</Properties>
</file>