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 activeTab="1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3" l="1"/>
  <c r="I21" i="13"/>
  <c r="I14" i="13" l="1"/>
  <c r="I20" i="13"/>
  <c r="I19" i="13"/>
  <c r="I18" i="13"/>
  <c r="I17" i="13"/>
  <c r="I22" i="13"/>
  <c r="I10" i="13" l="1"/>
  <c r="I11" i="13"/>
  <c r="I12" i="13"/>
  <c r="I9" i="13" l="1"/>
  <c r="I13" i="13"/>
  <c r="C5" i="13" l="1"/>
  <c r="C4" i="13"/>
  <c r="C2" i="13"/>
  <c r="C9" i="9" l="1"/>
  <c r="C11" i="9" s="1"/>
  <c r="C12" i="9" l="1"/>
  <c r="C13" i="9" s="1"/>
</calcChain>
</file>

<file path=xl/sharedStrings.xml><?xml version="1.0" encoding="utf-8"?>
<sst xmlns="http://schemas.openxmlformats.org/spreadsheetml/2006/main" count="74" uniqueCount="41">
  <si>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</si>
  <si>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</si>
  <si>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</si>
  <si>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</si>
  <si>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</si>
  <si>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</si>
  <si>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</si>
  <si>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</si>
  <si>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</si>
  <si>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</si>
  <si>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</si>
  <si>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</si>
  <si>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</si>
  <si>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</si>
  <si>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</si>
  <si>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</si>
  <si>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</si>
  <si>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</si>
  <si>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4" type="noConversion"/>
  </si>
  <si>
    <t>2024 rate card</t>
    <phoneticPr fontId="14" type="noConversion"/>
  </si>
  <si>
    <t>queen.liu@ubs-cn.com</t>
  </si>
  <si>
    <t>I. Medical</t>
    <phoneticPr fontId="7" type="noConversion"/>
  </si>
  <si>
    <t xml:space="preserve">Quotation </t>
    <phoneticPr fontId="7" type="noConversion"/>
  </si>
  <si>
    <t>Sub-total</t>
    <phoneticPr fontId="14" type="noConversion"/>
  </si>
  <si>
    <t>城市会幻灯(new work)</t>
    <phoneticPr fontId="14" type="noConversion"/>
  </si>
  <si>
    <t>封面以及封底不计数，包括医学编辑及适量文献检索（每套幻灯至少3-5篇文献，额外或特需的文献检索或下载可参考“其他附加内容”分别报价）</t>
    <phoneticPr fontId="14" type="noConversion"/>
  </si>
  <si>
    <t>PPT美化(普通美化)(new work)</t>
    <phoneticPr fontId="14" type="noConversion"/>
  </si>
  <si>
    <t>使用PPT重绘图表、字体设定、动作设定等</t>
    <phoneticPr fontId="14" type="noConversion"/>
  </si>
  <si>
    <t>中文原文下载</t>
    <phoneticPr fontId="14" type="noConversion"/>
  </si>
  <si>
    <t>篇</t>
    <phoneticPr fontId="14" type="noConversion"/>
  </si>
  <si>
    <t>英文原文下载</t>
    <phoneticPr fontId="14" type="noConversion"/>
  </si>
  <si>
    <t>篇</t>
    <phoneticPr fontId="14" type="noConversion"/>
  </si>
  <si>
    <t>文献标注(new work)</t>
    <phoneticPr fontId="14" type="noConversion"/>
  </si>
  <si>
    <t>根据所提供素材整理、高亮</t>
    <phoneticPr fontId="14" type="noConversion"/>
  </si>
  <si>
    <t>2025AZ内分泌领域医学幻灯制作项目</t>
    <phoneticPr fontId="14" type="noConversion"/>
  </si>
  <si>
    <t>1.城市幻灯制作-3套（预估45p/套)</t>
    <phoneticPr fontId="14" type="noConversion"/>
  </si>
  <si>
    <t>3套：</t>
    <phoneticPr fontId="14" type="noConversion"/>
  </si>
  <si>
    <t>2.销售培训幻灯制作-7套（预估45p/套)</t>
    <phoneticPr fontId="14" type="noConversion"/>
  </si>
  <si>
    <t>7套：</t>
    <phoneticPr fontId="14" type="noConversion"/>
  </si>
  <si>
    <t>销售培训幻灯(new work)</t>
    <phoneticPr fontId="14" type="noConversion"/>
  </si>
  <si>
    <t>封面以及封底不计数，包括医学编辑及适量文献检索（每套幻灯至少3-5篇文献，额外或特需的文献检索或下载可参考“其他附加内容”分别报价）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</si>
</sst>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7" xfId="8" applyFont="1" applyBorder="1" applyAlignment="1">
      <alignment horizontal="center" vertical="center"/>
    </xf>
    <xf numFmtId="176" fontId="2" fillId="3" borderId="10" xfId="8" applyNumberFormat="1" applyFont="1" applyFill="1" applyBorder="1" applyAlignment="1">
      <alignment horizontal="right" vertical="center"/>
    </xf>
    <xf numFmtId="177" fontId="2" fillId="3" borderId="14" xfId="8" applyNumberFormat="1" applyFont="1" applyFill="1" applyBorder="1" applyAlignment="1">
      <alignment horizontal="right" vertical="center"/>
    </xf>
    <xf numFmtId="0" fontId="4" fillId="2" borderId="4" xfId="8" applyFont="1" applyFill="1" applyBorder="1" applyAlignment="1">
      <alignment horizontal="lef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9" xfId="13" applyNumberFormat="1" applyFont="1" applyFill="1" applyBorder="1" applyAlignment="1">
      <alignment horizontal="right" vertical="center"/>
    </xf>
    <xf numFmtId="0" fontId="2" fillId="5" borderId="15" xfId="0" applyFont="1" applyFill="1" applyBorder="1" applyAlignment="1">
      <alignment horizontal="right" vertical="center" wrapText="1"/>
    </xf>
    <xf numFmtId="176" fontId="2" fillId="5" borderId="16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9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4" fillId="2" borderId="3" xfId="8" applyFont="1" applyFill="1" applyBorder="1" applyAlignment="1">
      <alignment horizontal="left" vertical="center"/>
    </xf>
    <xf numFmtId="0" fontId="4" fillId="2" borderId="8" xfId="8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39" fontId="5" fillId="0" borderId="5" xfId="2" applyNumberFormat="1" applyFont="1" applyBorder="1" applyAlignment="1">
      <alignment horizontal="left" vertical="center" wrapText="1"/>
    </xf>
    <xf numFmtId="37" fontId="16" fillId="0" borderId="9" xfId="13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8" xfId="8" applyFont="1" applyFill="1" applyBorder="1" applyAlignment="1">
      <alignment horizontal="left" vertical="center"/>
    </xf>
    <xf numFmtId="179" fontId="2" fillId="3" borderId="11" xfId="8" applyNumberFormat="1" applyFont="1" applyFill="1" applyBorder="1" applyAlignment="1">
      <alignment horizontal="right" vertical="center"/>
    </xf>
    <xf numFmtId="179" fontId="2" fillId="3" borderId="12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7" xfId="8" applyNumberFormat="1" applyFont="1" applyFill="1" applyBorder="1" applyAlignment="1">
      <alignment horizontal="right" vertical="center"/>
    </xf>
    <xf numFmtId="179" fontId="2" fillId="3" borderId="18" xfId="8" applyNumberFormat="1" applyFont="1" applyFill="1" applyBorder="1" applyAlignment="1">
      <alignment horizontal="right" vertical="center"/>
    </xf>
    <xf numFmtId="179" fontId="2" fillId="3" borderId="19" xfId="8" applyNumberFormat="1" applyFont="1" applyFill="1" applyBorder="1" applyAlignment="1">
      <alignment horizontal="right" vertical="center"/>
    </xf>
  </cellXfs>
  <cellStyles count="15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千位分隔" xfId="13" builtinId="3"/>
    <cellStyle name="千位分隔 2" xfId="11"/>
    <cellStyle name="千位分隔 2 3" xfId="2"/>
    <cellStyle name="千位分隔 2 3 2" xfId="10"/>
    <cellStyle name="千位分隔 3" xfId="14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opLeftCell="A3" zoomScale="140" zoomScaleNormal="140" workbookViewId="0">
      <selection activeCell="C6" sqref="C6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</cols>
  <sheetData>
    <row r="1" spans="2:3" ht="37.5" customHeight="1" x14ac:dyDescent="0.15">
      <c r="B1" s="51" t="s">
        <v>22</v>
      </c>
      <c r="C1" s="51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34</v>
      </c>
    </row>
    <row r="4" spans="2:3" s="1" customFormat="1" ht="16.5" customHeight="1" x14ac:dyDescent="0.15">
      <c r="B4" s="8" t="s">
        <v>3</v>
      </c>
      <c r="C4" s="45" t="s">
        <v>20</v>
      </c>
    </row>
    <row r="5" spans="2:3" s="1" customFormat="1" ht="16.5" customHeight="1" x14ac:dyDescent="0.15">
      <c r="B5" s="8" t="s">
        <v>4</v>
      </c>
      <c r="C5" s="9">
        <v>45737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2" t="s">
        <v>21</v>
      </c>
      <c r="C8" s="53"/>
    </row>
    <row r="9" spans="2:3" ht="16.5" x14ac:dyDescent="0.15">
      <c r="B9" s="29" t="s">
        <v>7</v>
      </c>
      <c r="C9" s="30">
        <f>Medical!I22</f>
        <v>230600</v>
      </c>
    </row>
    <row r="10" spans="2:3" ht="3.75" customHeight="1" x14ac:dyDescent="0.15">
      <c r="B10" s="49"/>
      <c r="C10" s="50"/>
    </row>
    <row r="11" spans="2:3" ht="16.5" x14ac:dyDescent="0.15">
      <c r="B11" s="31" t="s">
        <v>7</v>
      </c>
      <c r="C11" s="32">
        <f>C9</f>
        <v>230600</v>
      </c>
    </row>
    <row r="12" spans="2:3" ht="16.5" x14ac:dyDescent="0.15">
      <c r="B12" s="31" t="s">
        <v>8</v>
      </c>
      <c r="C12" s="32">
        <f>C11*0.06</f>
        <v>13836</v>
      </c>
    </row>
    <row r="13" spans="2:3" ht="16.5" x14ac:dyDescent="0.15">
      <c r="B13" s="33" t="s">
        <v>9</v>
      </c>
      <c r="C13" s="34">
        <f>C11+C12</f>
        <v>244436</v>
      </c>
    </row>
    <row r="14" spans="2:3" ht="18" x14ac:dyDescent="0.15">
      <c r="B14" s="35"/>
      <c r="C14" s="36"/>
    </row>
    <row r="17" spans="2:2" ht="16.5" x14ac:dyDescent="0.35">
      <c r="B17" s="28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abSelected="1" topLeftCell="B4" zoomScale="92" zoomScaleNormal="92" workbookViewId="0">
      <selection activeCell="I17" sqref="I17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65.7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1" t="s">
        <v>17</v>
      </c>
      <c r="C1" s="51"/>
      <c r="D1" s="51"/>
      <c r="E1" s="51"/>
      <c r="F1" s="51"/>
      <c r="G1" s="51"/>
      <c r="H1" s="51"/>
      <c r="I1" s="51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">
        <v>34</v>
      </c>
      <c r="D3" s="7"/>
      <c r="E3" s="7"/>
      <c r="F3" s="18"/>
      <c r="G3" s="18"/>
      <c r="H3" s="18"/>
      <c r="I3" s="18"/>
    </row>
    <row r="4" spans="2:9" s="1" customFormat="1" ht="16.5" customHeight="1" x14ac:dyDescent="0.35">
      <c r="B4" s="8" t="s">
        <v>3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45737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5" x14ac:dyDescent="0.15">
      <c r="B8" s="43" t="s">
        <v>35</v>
      </c>
      <c r="C8" s="27"/>
      <c r="D8" s="27"/>
      <c r="E8" s="27"/>
      <c r="F8" s="27"/>
      <c r="G8" s="27"/>
      <c r="H8" s="27"/>
      <c r="I8" s="44"/>
    </row>
    <row r="9" spans="2:9" ht="28.5" x14ac:dyDescent="0.15">
      <c r="B9" s="47" t="s">
        <v>24</v>
      </c>
      <c r="C9" s="46" t="s">
        <v>25</v>
      </c>
      <c r="D9" s="40" t="s">
        <v>19</v>
      </c>
      <c r="E9" s="38"/>
      <c r="F9" s="39">
        <v>557</v>
      </c>
      <c r="G9" s="37" t="s">
        <v>18</v>
      </c>
      <c r="H9" s="37">
        <v>45</v>
      </c>
      <c r="I9" s="48">
        <f>F9*H9</f>
        <v>25065</v>
      </c>
    </row>
    <row r="10" spans="2:9" x14ac:dyDescent="0.15">
      <c r="B10" s="47" t="s">
        <v>28</v>
      </c>
      <c r="C10" s="41" t="s">
        <v>28</v>
      </c>
      <c r="D10" s="40" t="s">
        <v>19</v>
      </c>
      <c r="E10" s="38"/>
      <c r="F10" s="39">
        <v>7</v>
      </c>
      <c r="G10" s="42" t="s">
        <v>29</v>
      </c>
      <c r="H10" s="37">
        <v>10</v>
      </c>
      <c r="I10" s="48">
        <f>F10*H10</f>
        <v>70</v>
      </c>
    </row>
    <row r="11" spans="2:9" x14ac:dyDescent="0.15">
      <c r="B11" s="47" t="s">
        <v>30</v>
      </c>
      <c r="C11" s="41" t="s">
        <v>30</v>
      </c>
      <c r="D11" s="40" t="s">
        <v>19</v>
      </c>
      <c r="E11" s="38"/>
      <c r="F11" s="39">
        <v>10</v>
      </c>
      <c r="G11" s="42" t="s">
        <v>31</v>
      </c>
      <c r="H11" s="37">
        <v>10</v>
      </c>
      <c r="I11" s="48">
        <f>F11*H11</f>
        <v>100</v>
      </c>
    </row>
    <row r="12" spans="2:9" x14ac:dyDescent="0.15">
      <c r="B12" s="47" t="s">
        <v>32</v>
      </c>
      <c r="C12" s="41" t="s">
        <v>33</v>
      </c>
      <c r="D12" s="40" t="s">
        <v>19</v>
      </c>
      <c r="E12" s="38"/>
      <c r="F12" s="39">
        <v>15</v>
      </c>
      <c r="G12" s="42" t="s">
        <v>31</v>
      </c>
      <c r="H12" s="37">
        <v>20</v>
      </c>
      <c r="I12" s="48">
        <f>F12*H12</f>
        <v>300</v>
      </c>
    </row>
    <row r="13" spans="2:9" x14ac:dyDescent="0.15">
      <c r="B13" s="47" t="s">
        <v>26</v>
      </c>
      <c r="C13" s="41" t="s">
        <v>27</v>
      </c>
      <c r="D13" s="40" t="s">
        <v>19</v>
      </c>
      <c r="E13" s="38"/>
      <c r="F13" s="39">
        <v>50</v>
      </c>
      <c r="G13" s="42" t="s">
        <v>18</v>
      </c>
      <c r="H13" s="37">
        <v>45</v>
      </c>
      <c r="I13" s="48">
        <f>F13*H13</f>
        <v>2250</v>
      </c>
    </row>
    <row r="14" spans="2:9" ht="17.25" thickBot="1" x14ac:dyDescent="0.2">
      <c r="B14" s="54" t="s">
        <v>36</v>
      </c>
      <c r="C14" s="55"/>
      <c r="D14" s="55"/>
      <c r="E14" s="55"/>
      <c r="F14" s="55"/>
      <c r="G14" s="55"/>
      <c r="H14" s="56"/>
      <c r="I14" s="26">
        <f>SUM(I9:I13)*3</f>
        <v>83355</v>
      </c>
    </row>
    <row r="15" spans="2:9" ht="15" x14ac:dyDescent="0.15">
      <c r="B15" s="43" t="s">
        <v>37</v>
      </c>
      <c r="C15" s="27"/>
      <c r="D15" s="27"/>
      <c r="E15" s="27"/>
      <c r="F15" s="27"/>
      <c r="G15" s="27"/>
      <c r="H15" s="27"/>
      <c r="I15" s="44"/>
    </row>
    <row r="16" spans="2:9" ht="28.5" x14ac:dyDescent="0.15">
      <c r="B16" s="47" t="s">
        <v>39</v>
      </c>
      <c r="C16" s="46" t="s">
        <v>40</v>
      </c>
      <c r="D16" s="40" t="s">
        <v>19</v>
      </c>
      <c r="E16" s="38"/>
      <c r="F16" s="39">
        <v>407</v>
      </c>
      <c r="G16" s="37" t="s">
        <v>18</v>
      </c>
      <c r="H16" s="37">
        <v>45</v>
      </c>
      <c r="I16" s="48">
        <f>F16*H16</f>
        <v>18315</v>
      </c>
    </row>
    <row r="17" spans="2:9" x14ac:dyDescent="0.15">
      <c r="B17" s="47" t="s">
        <v>28</v>
      </c>
      <c r="C17" s="41" t="s">
        <v>28</v>
      </c>
      <c r="D17" s="40" t="s">
        <v>19</v>
      </c>
      <c r="E17" s="38"/>
      <c r="F17" s="39">
        <v>7</v>
      </c>
      <c r="G17" s="42" t="s">
        <v>29</v>
      </c>
      <c r="H17" s="37">
        <v>10</v>
      </c>
      <c r="I17" s="48">
        <f>F17*H17</f>
        <v>70</v>
      </c>
    </row>
    <row r="18" spans="2:9" x14ac:dyDescent="0.15">
      <c r="B18" s="47" t="s">
        <v>30</v>
      </c>
      <c r="C18" s="41" t="s">
        <v>30</v>
      </c>
      <c r="D18" s="40" t="s">
        <v>19</v>
      </c>
      <c r="E18" s="38"/>
      <c r="F18" s="39">
        <v>10</v>
      </c>
      <c r="G18" s="42" t="s">
        <v>31</v>
      </c>
      <c r="H18" s="37">
        <v>10</v>
      </c>
      <c r="I18" s="48">
        <f>F18*H18</f>
        <v>100</v>
      </c>
    </row>
    <row r="19" spans="2:9" x14ac:dyDescent="0.15">
      <c r="B19" s="47" t="s">
        <v>32</v>
      </c>
      <c r="C19" s="41" t="s">
        <v>33</v>
      </c>
      <c r="D19" s="40" t="s">
        <v>19</v>
      </c>
      <c r="E19" s="38"/>
      <c r="F19" s="39">
        <v>15</v>
      </c>
      <c r="G19" s="42" t="s">
        <v>31</v>
      </c>
      <c r="H19" s="37">
        <v>20</v>
      </c>
      <c r="I19" s="48">
        <f>F19*H19</f>
        <v>300</v>
      </c>
    </row>
    <row r="20" spans="2:9" x14ac:dyDescent="0.15">
      <c r="B20" s="47" t="s">
        <v>26</v>
      </c>
      <c r="C20" s="41" t="s">
        <v>27</v>
      </c>
      <c r="D20" s="40" t="s">
        <v>19</v>
      </c>
      <c r="E20" s="38"/>
      <c r="F20" s="39">
        <v>50</v>
      </c>
      <c r="G20" s="42" t="s">
        <v>18</v>
      </c>
      <c r="H20" s="37">
        <v>45</v>
      </c>
      <c r="I20" s="48">
        <f>F20*H20</f>
        <v>2250</v>
      </c>
    </row>
    <row r="21" spans="2:9" ht="17.25" thickBot="1" x14ac:dyDescent="0.2">
      <c r="B21" s="54" t="s">
        <v>38</v>
      </c>
      <c r="C21" s="55"/>
      <c r="D21" s="55"/>
      <c r="E21" s="55"/>
      <c r="F21" s="55"/>
      <c r="G21" s="55"/>
      <c r="H21" s="56"/>
      <c r="I21" s="26">
        <f>SUM(I16:I20)*7</f>
        <v>147245</v>
      </c>
    </row>
    <row r="22" spans="2:9" ht="17.25" thickBot="1" x14ac:dyDescent="0.2">
      <c r="B22" s="57" t="s">
        <v>23</v>
      </c>
      <c r="C22" s="58"/>
      <c r="D22" s="58"/>
      <c r="E22" s="58"/>
      <c r="F22" s="58"/>
      <c r="G22" s="58"/>
      <c r="H22" s="59"/>
      <c r="I22" s="25">
        <f>I14+I21</f>
        <v>230600</v>
      </c>
    </row>
    <row r="24" spans="2:9" ht="16.5" x14ac:dyDescent="0.35">
      <c r="B24" s="13"/>
      <c r="C24" s="14"/>
      <c r="D24" s="15"/>
      <c r="E24" s="20"/>
      <c r="F24" s="21"/>
      <c r="G24" s="21"/>
      <c r="H24" s="21"/>
      <c r="I24" s="21"/>
    </row>
    <row r="25" spans="2:9" ht="16.5" x14ac:dyDescent="0.35">
      <c r="B25" s="13"/>
      <c r="C25" s="14"/>
      <c r="D25" s="15"/>
      <c r="E25" s="20"/>
      <c r="F25" s="21"/>
      <c r="G25" s="21"/>
      <c r="H25" s="21"/>
      <c r="I25" s="21"/>
    </row>
    <row r="26" spans="2:9" x14ac:dyDescent="0.2">
      <c r="B26" s="13"/>
      <c r="C26" s="14"/>
      <c r="D26" s="16"/>
      <c r="E26" s="20"/>
      <c r="F26" s="21"/>
      <c r="G26" s="21"/>
      <c r="H26" s="22"/>
      <c r="I26" s="21"/>
    </row>
    <row r="27" spans="2:9" x14ac:dyDescent="0.2">
      <c r="B27" s="13"/>
      <c r="C27" s="16"/>
      <c r="D27" s="16"/>
      <c r="E27" s="20"/>
      <c r="F27" s="21"/>
      <c r="G27" s="21"/>
      <c r="H27" s="21"/>
      <c r="I27" s="21"/>
    </row>
    <row r="28" spans="2:9" x14ac:dyDescent="0.2">
      <c r="B28" s="13"/>
      <c r="C28" s="16"/>
      <c r="D28" s="16"/>
      <c r="E28" s="16"/>
      <c r="F28" s="23"/>
    </row>
    <row r="29" spans="2:9" x14ac:dyDescent="0.2">
      <c r="B29" s="13"/>
      <c r="C29" s="17"/>
      <c r="D29" s="17"/>
      <c r="E29" s="17"/>
      <c r="F29" s="23"/>
    </row>
  </sheetData>
  <mergeCells count="4">
    <mergeCell ref="B21:H21"/>
    <mergeCell ref="B1:I1"/>
    <mergeCell ref="B22:H22"/>
    <mergeCell ref="B14:H14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2025-03-21T08:26:36Z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