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00"/>
  </bookViews>
  <sheets>
    <sheet name="Summary" sheetId="9" r:id="rId1"/>
    <sheet name="Medical" sheetId="13" r:id="rId2"/>
  </sheets>
  <definedNames>
    <definedName name="_xlnm.Print_Area" localSheetId="0">Summary!$A$1:$D$15</definedName>
    <definedName name="_xlnm.Print_Area" localSheetId="1">Medical!$A$1:$J$14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<sst xmlns="http://schemas.openxmlformats.org/spreadsheetml/2006/main" count="43" uniqueCount="33">
  <si>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 xml:space="preserve">Quotation </t>
  </si>
  <si>
    <t>Client:</t>
  </si>
  <si>
    <t>阿斯利康</t>
  </si>
  <si>
    <t xml:space="preserve">Project Name: </t>
  </si>
  <si>
    <t>2025年Dato-DXd医学幻灯制作</t>
  </si>
  <si>
    <t>Supplier Contact Information:</t>
  </si>
  <si>
    <t>Keira.liu@ubs-cn.com</t>
  </si>
  <si>
    <t>Effective Date:</t>
  </si>
  <si>
    <t>Item</t>
  </si>
  <si>
    <t>Cost</t>
  </si>
  <si>
    <t>I. Medical</t>
  </si>
  <si>
    <t>Sub-total</t>
  </si>
  <si>
    <t>TAX 6%</t>
  </si>
  <si>
    <t>Total</t>
  </si>
  <si>
    <t>Quotation Form_Medical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</si>
  <si>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</si>
  <si>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</si>
  <si>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</si>
  <si>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</si>
  <si>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</si>
  <si>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</si>
  <si>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</si>
  <si>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全国幻灯制作</t>
  </si>
  <si>
    <t>全国会幻灯(new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</si>
  <si>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</si>
  <si>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</si>
  <si>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</si>
  <si>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PPT模板(new work)</t>
  </si>
  <si>
    <t>根据已有KV进行排版及PPT母版格式设定</t>
  </si>
  <si>
    <t>套</t>
  </si>
  <si>
    <t>PPT美化(普通美化)(new work)</t>
  </si>
  <si>
    <t>使用PPT重绘图表、字体设定、动作设定等</t>
  </si>
  <si>
    <t>小计：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</si>
</sst>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\¥#,##0.00_);[Red]\(\¥#,##0.00\)"/>
    <numFmt numFmtId="179" formatCode="\¥#,##0_);[Red]\(\¥#,##0\)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4F4F4F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u/>
      <sz val="11"/>
      <color rgb="FF80008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2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23" applyNumberFormat="0" applyAlignment="0" applyProtection="0">
      <alignment vertical="center"/>
    </xf>
    <xf numFmtId="0" fontId="22" fillId="8" borderId="24" applyNumberFormat="0" applyAlignment="0" applyProtection="0">
      <alignment vertical="center"/>
    </xf>
    <xf numFmtId="0" fontId="23" fillId="8" borderId="23" applyNumberFormat="0" applyAlignment="0" applyProtection="0">
      <alignment vertical="center"/>
    </xf>
    <xf numFmtId="0" fontId="24" fillId="9" borderId="25" applyNumberFormat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0"/>
  </cellStyleXfs>
  <cellXfs count="51">
    <xf numFmtId="0" fontId="0" fillId="0" borderId="0" xfId="0">
      <alignment vertical="center"/>
    </xf>
    <xf numFmtId="0" fontId="0" fillId="0" borderId="0" xfId="55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56" applyFont="1" applyAlignment="1">
      <alignment vertical="center" wrapText="1"/>
    </xf>
    <xf numFmtId="0" fontId="3" fillId="0" borderId="0" xfId="56" applyFont="1" applyAlignment="1">
      <alignment horizontal="left"/>
    </xf>
    <xf numFmtId="0" fontId="3" fillId="0" borderId="0" xfId="56" applyFont="1" applyAlignment="1">
      <alignment wrapText="1"/>
    </xf>
    <xf numFmtId="0" fontId="2" fillId="0" borderId="0" xfId="56" applyFont="1" applyAlignment="1">
      <alignment vertical="center"/>
    </xf>
    <xf numFmtId="0" fontId="4" fillId="0" borderId="0" xfId="0" applyFont="1">
      <alignment vertical="center"/>
    </xf>
    <xf numFmtId="14" fontId="3" fillId="0" borderId="0" xfId="56" applyNumberFormat="1" applyFont="1" applyAlignment="1">
      <alignment horizontal="left" vertical="center"/>
    </xf>
    <xf numFmtId="0" fontId="2" fillId="0" borderId="0" xfId="56" applyFont="1" applyAlignment="1">
      <alignment horizontal="right" vertical="center"/>
    </xf>
    <xf numFmtId="0" fontId="5" fillId="0" borderId="1" xfId="56" applyFont="1" applyBorder="1" applyAlignment="1">
      <alignment horizontal="center" vertical="center"/>
    </xf>
    <xf numFmtId="0" fontId="5" fillId="0" borderId="2" xfId="56" applyFont="1" applyBorder="1" applyAlignment="1">
      <alignment horizontal="center" vertical="center" wrapText="1"/>
    </xf>
    <xf numFmtId="0" fontId="5" fillId="2" borderId="3" xfId="56" applyFont="1" applyFill="1" applyBorder="1" applyAlignment="1">
      <alignment horizontal="left" vertical="center" wrapText="1"/>
    </xf>
    <xf numFmtId="0" fontId="5" fillId="2" borderId="4" xfId="56" applyFont="1" applyFill="1" applyBorder="1" applyAlignment="1">
      <alignment horizontal="left" vertical="center"/>
    </xf>
    <xf numFmtId="39" fontId="6" fillId="0" borderId="5" xfId="58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39" fontId="6" fillId="0" borderId="6" xfId="58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176" fontId="2" fillId="3" borderId="7" xfId="56" applyNumberFormat="1" applyFont="1" applyFill="1" applyBorder="1" applyAlignment="1">
      <alignment horizontal="right" vertical="center"/>
    </xf>
    <xf numFmtId="176" fontId="2" fillId="3" borderId="8" xfId="56" applyNumberFormat="1" applyFont="1" applyFill="1" applyBorder="1" applyAlignment="1">
      <alignment horizontal="right" vertical="center"/>
    </xf>
    <xf numFmtId="176" fontId="2" fillId="3" borderId="9" xfId="56" applyNumberFormat="1" applyFont="1" applyFill="1" applyBorder="1" applyAlignment="1">
      <alignment horizontal="right" vertical="center"/>
    </xf>
    <xf numFmtId="176" fontId="2" fillId="3" borderId="10" xfId="56" applyNumberFormat="1" applyFont="1" applyFill="1" applyBorder="1" applyAlignment="1">
      <alignment horizontal="right" vertical="center"/>
    </xf>
    <xf numFmtId="176" fontId="3" fillId="0" borderId="0" xfId="51" applyNumberFormat="1" applyFont="1" applyAlignment="1">
      <alignment horizontal="center"/>
    </xf>
    <xf numFmtId="0" fontId="5" fillId="0" borderId="2" xfId="56" applyFont="1" applyBorder="1" applyAlignment="1">
      <alignment horizontal="center" vertical="center"/>
    </xf>
    <xf numFmtId="39" fontId="6" fillId="0" borderId="6" xfId="58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2" fillId="3" borderId="12" xfId="56" applyNumberFormat="1" applyFont="1" applyFill="1" applyBorder="1" applyAlignment="1">
      <alignment horizontal="right" vertical="center"/>
    </xf>
    <xf numFmtId="0" fontId="5" fillId="0" borderId="13" xfId="56" applyFont="1" applyBorder="1" applyAlignment="1">
      <alignment horizontal="center" vertical="center"/>
    </xf>
    <xf numFmtId="0" fontId="5" fillId="2" borderId="14" xfId="56" applyFont="1" applyFill="1" applyBorder="1" applyAlignment="1">
      <alignment horizontal="left" vertical="center"/>
    </xf>
    <xf numFmtId="37" fontId="7" fillId="0" borderId="15" xfId="1" applyNumberFormat="1" applyFont="1" applyFill="1" applyBorder="1" applyAlignment="1">
      <alignment horizontal="center" vertical="center" wrapText="1"/>
    </xf>
    <xf numFmtId="177" fontId="2" fillId="3" borderId="16" xfId="56" applyNumberFormat="1" applyFont="1" applyFill="1" applyBorder="1" applyAlignment="1">
      <alignment horizontal="right" vertical="center"/>
    </xf>
    <xf numFmtId="178" fontId="2" fillId="3" borderId="17" xfId="56" applyNumberFormat="1" applyFont="1" applyFill="1" applyBorder="1" applyAlignment="1">
      <alignment horizontal="right" vertical="center"/>
    </xf>
    <xf numFmtId="0" fontId="8" fillId="0" borderId="0" xfId="6" applyNumberFormat="1" applyFont="1" applyFill="1" applyBorder="1" applyAlignment="1" applyProtection="1">
      <alignment horizontal="left"/>
    </xf>
    <xf numFmtId="0" fontId="2" fillId="2" borderId="3" xfId="56" applyFont="1" applyFill="1" applyBorder="1" applyAlignment="1">
      <alignment horizontal="left" vertical="center"/>
    </xf>
    <xf numFmtId="0" fontId="2" fillId="2" borderId="14" xfId="56" applyFont="1" applyFill="1" applyBorder="1" applyAlignment="1">
      <alignment horizontal="left" vertical="center"/>
    </xf>
    <xf numFmtId="0" fontId="3" fillId="0" borderId="5" xfId="0" applyFont="1" applyBorder="1" applyAlignment="1">
      <alignment horizontal="right" vertical="center" wrapText="1"/>
    </xf>
    <xf numFmtId="177" fontId="2" fillId="0" borderId="15" xfId="1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right" vertical="center" wrapText="1"/>
    </xf>
    <xf numFmtId="178" fontId="2" fillId="5" borderId="19" xfId="1" applyNumberFormat="1" applyFont="1" applyFill="1" applyBorder="1" applyAlignment="1">
      <alignment horizontal="right" vertical="center"/>
    </xf>
    <xf numFmtId="176" fontId="2" fillId="3" borderId="5" xfId="56" applyNumberFormat="1" applyFont="1" applyFill="1" applyBorder="1" applyAlignment="1">
      <alignment horizontal="right" vertical="center"/>
    </xf>
    <xf numFmtId="178" fontId="2" fillId="3" borderId="15" xfId="56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9" fontId="10" fillId="0" borderId="0" xfId="0" applyNumberFormat="1" applyFont="1">
      <alignment vertical="center"/>
    </xf>
    <xf numFmtId="176" fontId="2" fillId="0" borderId="0" xfId="51" applyNumberFormat="1" applyFont="1" applyAlignment="1"/>
    <xf numFmtId="176" fontId="11" fillId="0" borderId="0" xfId="51" applyNumberFormat="1" applyFont="1" applyAlignment="1">
      <alignment horizontal="left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商务会议及团队差旅报价表20070807" xfId="49"/>
    <cellStyle name="百分比 2" xfId="50"/>
    <cellStyle name="常规 2" xfId="51"/>
    <cellStyle name="常规 2 2" xfId="52"/>
    <cellStyle name="常规 2 2 2 2" xfId="53"/>
    <cellStyle name="常规 3 2" xfId="54"/>
    <cellStyle name="常规_flash" xfId="55"/>
    <cellStyle name="常规_长城会短信相关活动报价1016" xfId="56"/>
    <cellStyle name="千位分隔 2" xfId="57"/>
    <cellStyle name="千位分隔 2 3" xfId="58"/>
    <cellStyle name="千位分隔 2 3 2" xfId="59"/>
    <cellStyle name="千位分隔 3" xfId="60"/>
    <cellStyle name="样式 1" xfId="61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2"/>
  <sheetViews>
    <sheetView tabSelected="1" workbookViewId="0">
      <selection activeCell="C3" sqref="C3"/>
    </sheetView>
  </sheetViews>
  <sheetFormatPr defaultColWidth="8.875" defaultRowHeight="17.6" outlineLevelCol="2"/>
  <cols>
    <col min="1" max="1" width="5.125" customWidth="1"/>
    <col min="2" max="2" width="33.625" customWidth="1"/>
    <col min="3" max="3" width="42.125" customWidth="1"/>
  </cols>
  <sheetData>
    <row r="1" ht="37.5" customHeight="1" spans="2:3">
      <c r="B1" s="3" t="s">
        <v>0</v>
      </c>
      <c r="C1" s="3"/>
    </row>
    <row r="2" spans="2:3">
      <c r="B2" s="4" t="s">
        <v>1</v>
      </c>
      <c r="C2" s="7" t="s">
        <v>2</v>
      </c>
    </row>
    <row r="3" spans="2:3">
      <c r="B3" s="4" t="s">
        <v>3</v>
      </c>
      <c r="C3" s="7" t="s">
        <v>4</v>
      </c>
    </row>
    <row r="4" s="1" customFormat="1" ht="16.5" customHeight="1" spans="2:3">
      <c r="B4" s="9" t="s">
        <v>5</v>
      </c>
      <c r="C4" s="36" t="s">
        <v>6</v>
      </c>
    </row>
    <row r="5" s="1" customFormat="1" ht="16.5" customHeight="1" spans="2:3">
      <c r="B5" s="9" t="s">
        <v>7</v>
      </c>
      <c r="C5" s="11">
        <v>45902</v>
      </c>
    </row>
    <row r="6" s="1" customFormat="1" ht="16.5" customHeight="1" spans="2:3">
      <c r="B6" s="12"/>
      <c r="C6" s="12"/>
    </row>
    <row r="7" s="1" customFormat="1" ht="30.75" customHeight="1" spans="2:3">
      <c r="B7" s="13" t="s">
        <v>8</v>
      </c>
      <c r="C7" s="31" t="s">
        <v>9</v>
      </c>
    </row>
    <row r="8" s="1" customFormat="1" spans="2:3">
      <c r="B8" s="37" t="s">
        <v>10</v>
      </c>
      <c r="C8" s="38"/>
    </row>
    <row r="9" spans="2:3">
      <c r="B9" s="39" t="s">
        <v>11</v>
      </c>
      <c r="C9" s="40">
        <f>Medical!I13</f>
        <v>393350</v>
      </c>
    </row>
    <row r="10" ht="3.75" customHeight="1" spans="2:3">
      <c r="B10" s="41"/>
      <c r="C10" s="42"/>
    </row>
    <row r="11" spans="2:3">
      <c r="B11" s="43" t="s">
        <v>11</v>
      </c>
      <c r="C11" s="44">
        <f>C9</f>
        <v>393350</v>
      </c>
    </row>
    <row r="12" spans="2:3">
      <c r="B12" s="43" t="s">
        <v>12</v>
      </c>
      <c r="C12" s="44">
        <f>C11*0.06</f>
        <v>23601</v>
      </c>
    </row>
    <row r="13" spans="2:3">
      <c r="B13" s="45" t="s">
        <v>13</v>
      </c>
      <c r="C13" s="46">
        <f>C11+C12</f>
        <v>416951</v>
      </c>
    </row>
    <row r="14" spans="2:3">
      <c r="B14" s="47"/>
      <c r="C14" s="48"/>
    </row>
    <row r="17" spans="2:2">
      <c r="B17" s="49"/>
    </row>
    <row r="18" spans="2:2">
      <c r="B18" s="50"/>
    </row>
    <row r="19" spans="2:2">
      <c r="B19" s="50"/>
    </row>
    <row r="20" spans="2:2">
      <c r="B20" s="50"/>
    </row>
    <row r="21" spans="2:2">
      <c r="B21" s="50"/>
    </row>
    <row r="22" spans="2:2">
      <c r="B22" s="50"/>
    </row>
  </sheetData>
  <mergeCells count="3">
    <mergeCell ref="B1:C1"/>
    <mergeCell ref="B8:C8"/>
    <mergeCell ref="B10:C10"/>
  </mergeCells>
  <hyperlinks>
    <hyperlink ref="C4" r:id="rId1" display="Keira.liu@ubs-cn.com" tooltip="mailto:Keira.liu@ubs-cn.com"/>
  </hyperlinks>
  <pageMargins left="0.748031496062992" right="0.748031496062992" top="0.984251968503937" bottom="0.984251968503937" header="0.31496062992126" footer="0.31496062992126"/>
  <pageSetup paperSize="9" scale="8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3"/>
  <sheetViews>
    <sheetView zoomScale="76" zoomScaleNormal="76" zoomScaleSheetLayoutView="64" workbookViewId="0">
      <selection activeCell="E15" sqref="E15"/>
    </sheetView>
  </sheetViews>
  <sheetFormatPr defaultColWidth="8.875" defaultRowHeight="17.6"/>
  <cols>
    <col min="1" max="1" width="5.125" customWidth="1"/>
    <col min="2" max="2" width="28.125" customWidth="1"/>
    <col min="3" max="3" width="35.2232142857143" style="2" customWidth="1"/>
    <col min="4" max="4" width="18" style="2" customWidth="1"/>
    <col min="5" max="5" width="15.62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ht="37.5" customHeight="1" spans="2:9">
      <c r="B1" s="3" t="s">
        <v>14</v>
      </c>
      <c r="C1" s="3"/>
      <c r="D1" s="3"/>
      <c r="E1" s="3"/>
      <c r="F1" s="3"/>
      <c r="G1" s="3"/>
      <c r="H1" s="3"/>
      <c r="I1" s="3"/>
    </row>
    <row r="2" spans="2:9">
      <c r="B2" s="4" t="s">
        <v>1</v>
      </c>
      <c r="C2" s="5" t="str">
        <f>Summary!C2</f>
        <v>阿斯利康</v>
      </c>
      <c r="D2" s="6"/>
      <c r="E2" s="6"/>
      <c r="F2" s="25"/>
      <c r="G2" s="25"/>
      <c r="H2" s="25"/>
      <c r="I2" s="25"/>
    </row>
    <row r="3" spans="2:9">
      <c r="B3" s="4" t="s">
        <v>3</v>
      </c>
      <c r="C3" s="7" t="str">
        <f>Summary!C3</f>
        <v>2025年Dato-DXd医学幻灯制作</v>
      </c>
      <c r="D3" s="8"/>
      <c r="E3" s="8"/>
      <c r="F3" s="25"/>
      <c r="G3" s="25"/>
      <c r="H3" s="25"/>
      <c r="I3" s="25"/>
    </row>
    <row r="4" s="1" customFormat="1" ht="16.5" customHeight="1" spans="2:9">
      <c r="B4" s="9" t="s">
        <v>5</v>
      </c>
      <c r="C4" s="10" t="str">
        <f>Summary!C4</f>
        <v>Keira.liu@ubs-cn.com</v>
      </c>
      <c r="D4" s="9"/>
      <c r="E4" s="9"/>
      <c r="F4" s="9"/>
      <c r="G4" s="9"/>
      <c r="H4" s="9"/>
      <c r="I4" s="9"/>
    </row>
    <row r="5" s="1" customFormat="1" ht="16.5" customHeight="1" spans="2:9">
      <c r="B5" s="9" t="s">
        <v>7</v>
      </c>
      <c r="C5" s="11">
        <f>Summary!C5</f>
        <v>45902</v>
      </c>
      <c r="D5" s="9"/>
      <c r="E5" s="9"/>
      <c r="F5" s="9"/>
      <c r="G5" s="9"/>
      <c r="H5" s="9"/>
      <c r="I5" s="9"/>
    </row>
    <row r="6" s="1" customFormat="1" ht="16.5" customHeight="1" spans="2:9">
      <c r="B6" s="12"/>
      <c r="C6" s="12"/>
      <c r="D6" s="12"/>
      <c r="E6" s="12"/>
      <c r="F6" s="12"/>
      <c r="G6" s="12"/>
      <c r="H6" s="12"/>
      <c r="I6" s="12"/>
    </row>
    <row r="7" s="1" customFormat="1" ht="34" spans="2:9">
      <c r="B7" s="13" t="s">
        <v>8</v>
      </c>
      <c r="C7" s="14" t="s">
        <v>15</v>
      </c>
      <c r="D7" s="14" t="s">
        <v>16</v>
      </c>
      <c r="E7" s="14" t="s">
        <v>17</v>
      </c>
      <c r="F7" s="26" t="s">
        <v>18</v>
      </c>
      <c r="G7" s="26" t="s">
        <v>19</v>
      </c>
      <c r="H7" s="26" t="s">
        <v>20</v>
      </c>
      <c r="I7" s="31" t="s">
        <v>21</v>
      </c>
    </row>
    <row r="8" s="1" customFormat="1" ht="33" customHeight="1" spans="2:9">
      <c r="B8" s="15" t="s">
        <v>22</v>
      </c>
      <c r="C8" s="16"/>
      <c r="D8" s="16"/>
      <c r="E8" s="16"/>
      <c r="F8" s="16"/>
      <c r="G8" s="16"/>
      <c r="H8" s="16"/>
      <c r="I8" s="32"/>
    </row>
    <row r="9" s="1" customFormat="1" ht="68" spans="2:9">
      <c r="B9" s="17" t="s">
        <v>23</v>
      </c>
      <c r="C9" s="18" t="s">
        <v>24</v>
      </c>
      <c r="D9" s="19" t="s">
        <v>25</v>
      </c>
      <c r="E9" s="19"/>
      <c r="F9" s="27">
        <v>657</v>
      </c>
      <c r="G9" s="28" t="s">
        <v>26</v>
      </c>
      <c r="H9" s="29">
        <v>550</v>
      </c>
      <c r="I9" s="33">
        <f>F9*H9</f>
        <v>361350</v>
      </c>
    </row>
    <row r="10" customFormat="1" spans="2:9">
      <c r="B10" s="17" t="s">
        <v>27</v>
      </c>
      <c r="C10" s="20" t="s">
        <v>28</v>
      </c>
      <c r="D10" s="19" t="s">
        <v>25</v>
      </c>
      <c r="E10" s="19"/>
      <c r="F10" s="27">
        <v>450</v>
      </c>
      <c r="G10" s="28" t="s">
        <v>29</v>
      </c>
      <c r="H10" s="28">
        <v>10</v>
      </c>
      <c r="I10" s="33">
        <f>F10*H10</f>
        <v>4500</v>
      </c>
    </row>
    <row r="11" customFormat="1" spans="2:9">
      <c r="B11" s="17" t="s">
        <v>30</v>
      </c>
      <c r="C11" s="20" t="s">
        <v>31</v>
      </c>
      <c r="D11" s="19" t="s">
        <v>25</v>
      </c>
      <c r="E11" s="19"/>
      <c r="F11" s="27">
        <v>50</v>
      </c>
      <c r="G11" s="28" t="s">
        <v>26</v>
      </c>
      <c r="H11" s="29">
        <v>550</v>
      </c>
      <c r="I11" s="33">
        <f>F11*H11</f>
        <v>27500</v>
      </c>
    </row>
    <row r="12" spans="2:9">
      <c r="B12" s="21" t="s">
        <v>32</v>
      </c>
      <c r="C12" s="22"/>
      <c r="D12" s="22"/>
      <c r="E12" s="22"/>
      <c r="F12" s="22"/>
      <c r="G12" s="22"/>
      <c r="H12" s="30"/>
      <c r="I12" s="34">
        <f>SUM(I9:I11)</f>
        <v>393350</v>
      </c>
    </row>
    <row r="13" spans="2:9">
      <c r="B13" s="23" t="s">
        <v>11</v>
      </c>
      <c r="C13" s="24"/>
      <c r="D13" s="24"/>
      <c r="E13" s="24"/>
      <c r="F13" s="24"/>
      <c r="G13" s="24"/>
      <c r="H13" s="24"/>
      <c r="I13" s="35">
        <f>I12</f>
        <v>393350</v>
      </c>
    </row>
  </sheetData>
  <mergeCells count="4">
    <mergeCell ref="B1:I1"/>
    <mergeCell ref="B8:I8"/>
    <mergeCell ref="B12:H12"/>
    <mergeCell ref="B13:H13"/>
  </mergeCells>
  <printOptions horizontalCentered="1"/>
  <pageMargins left="0.236220472440945" right="0.236220472440945" top="0.748031496062992" bottom="0.748031496062992" header="0.31496062992126" footer="0.31496062992126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2016-07-04T17:42:00Z</dcterms:created>
  <cp:lastPrinted>2025-05-10T22:10:00Z</cp:lastPrinted>
  <dcterms:modified xsi:type="dcterms:W3CDTF">2025-09-02T14:49:09Z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C84FDD1573F4CEBF6593B668A59A2472_43</vt:lpwstr>
  </property>
</Properties>
</file>