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havas-my.sharepoint.com/personal/xiaoyi_guo_globalservs_com/Documents/Desktop/"/>
    </mc:Choice>
  </mc:AlternateContent>
  <xr:revisionPtr revIDLastSave="70" documentId="13_ncr:1_{76B6349A-773D-404D-B372-2AC60FFB8E6C}" xr6:coauthVersionLast="47" xr6:coauthVersionMax="47" xr10:uidLastSave="{A3962BA6-4924-435B-A548-625751703354}"/>
  <bookViews>
    <workbookView xWindow="1740" yWindow="552" windowWidth="20100" windowHeight="10500" xr2:uid="{00000000-000D-0000-FFFF-FFFF00000000}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3" l="1"/>
  <c r="C3" i="13" l="1"/>
  <c r="J16" i="13"/>
  <c r="J17" i="13" s="1"/>
  <c r="J11" i="13"/>
  <c r="J12" i="13"/>
  <c r="J10" i="13"/>
  <c r="J9" i="13"/>
  <c r="J14" i="13" l="1"/>
  <c r="C5" i="13"/>
  <c r="C2" i="13"/>
  <c r="J18" i="13" l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<sst xmlns="http://schemas.openxmlformats.org/spreadsheetml/2006/main" count="60" uniqueCount="42">
  <si>
    <t>Quotation Form_Medical</t>
  </si>
  <si>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</si>
  <si>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</si>
  <si>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</si>
  <si>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</si>
  <si>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</si>
  <si>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</si>
  <si>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</si>
  <si>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</si>
  <si>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</si>
  <si>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</si>
  <si>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</si>
  <si>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</si>
  <si>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</si>
  <si>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</si>
  <si>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</si>
  <si>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</si>
  <si>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</si>
  <si>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</si>
  <si>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Set Number</t>
  </si>
  <si>
    <t>Amount</t>
  </si>
  <si>
    <t>2024 rate card</t>
  </si>
  <si>
    <t>页</t>
  </si>
  <si>
    <t>根据已有KV进行排版及PPT母版格式设定</t>
  </si>
  <si>
    <t>套</t>
  </si>
  <si>
    <t>篇</t>
  </si>
  <si>
    <t>小计：</t>
  </si>
  <si>
    <t>文档/文案撰写(非DA/推文)</t>
    <phoneticPr fontId="9" type="noConversion"/>
  </si>
  <si>
    <t>根据要求撰写相关内容（不含图），如VIP alert，邮件周报、月报等</t>
    <phoneticPr fontId="9" type="noConversion"/>
  </si>
  <si>
    <t>每500字</t>
    <phoneticPr fontId="9" type="noConversion"/>
  </si>
  <si>
    <t>Quotation Form_Medical</t>
    <phoneticPr fontId="9" type="noConversion"/>
  </si>
  <si>
    <t>全国会幻灯(new work)</t>
    <phoneticPr fontId="9" type="noConversion"/>
  </si>
  <si>
    <t>封面以及封底不计数，包括医学编辑及适量文献检索
（每套幻灯至少3-5篇文献，额外或特需的文献检索或下载可参考“其他附加内容”分别报价）</t>
    <phoneticPr fontId="9" type="noConversion"/>
  </si>
  <si>
    <t>PPT模板(new work)</t>
    <phoneticPr fontId="9" type="noConversion"/>
  </si>
  <si>
    <t>PPT美化(普通美化)(new work)</t>
    <phoneticPr fontId="9" type="noConversion"/>
  </si>
  <si>
    <t>使用PPT重绘图表、字体设定、动作设定等</t>
    <phoneticPr fontId="9" type="noConversion"/>
  </si>
  <si>
    <t>英文原文下载</t>
    <phoneticPr fontId="9" type="noConversion"/>
  </si>
  <si>
    <t>中文原文下载</t>
    <phoneticPr fontId="9" type="noConversion"/>
  </si>
  <si>
    <t>2.文案整理</t>
    <phoneticPr fontId="9" type="noConversion"/>
  </si>
  <si>
    <t>2025 AZ呼吸领域医学材料制作</t>
    <phoneticPr fontId="9" type="noConversion"/>
  </si>
  <si>
    <t>1.全国会幻灯制作-3套（预估40P/套）</t>
    <phoneticPr fontId="9" type="noConversion"/>
  </si>
  <si>
    <t>keira.liu@ubs-cn.com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</si>
</sst>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);[Red]\(0\)"/>
    <numFmt numFmtId="177" formatCode="\¥#,##0.00;[Red]\¥#,##0.00"/>
    <numFmt numFmtId="178" formatCode="\¥#,##0.00_);[Red]\(\¥#,##0.00\)"/>
  </numFmts>
  <fonts count="16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/>
  </cellStyleXfs>
  <cellXfs count="68">
    <xf numFmtId="0" fontId="0" fillId="0" borderId="0" xfId="0">
      <alignment vertical="center"/>
    </xf>
    <xf numFmtId="0" fontId="1" fillId="0" borderId="0" xfId="9"/>
    <xf numFmtId="0" fontId="0" fillId="0" borderId="0" xfId="0" applyAlignment="1">
      <alignment vertical="center" wrapText="1"/>
    </xf>
    <xf numFmtId="0" fontId="3" fillId="0" borderId="0" xfId="5" applyFont="1">
      <alignment vertical="center"/>
    </xf>
    <xf numFmtId="176" fontId="4" fillId="0" borderId="0" xfId="5" applyNumberFormat="1" applyFont="1" applyAlignment="1">
      <alignment horizontal="left"/>
    </xf>
    <xf numFmtId="0" fontId="4" fillId="0" borderId="0" xfId="10" applyFont="1" applyAlignment="1">
      <alignment vertical="center" wrapText="1"/>
    </xf>
    <xf numFmtId="0" fontId="4" fillId="0" borderId="0" xfId="10" applyFont="1" applyAlignment="1">
      <alignment horizontal="left"/>
    </xf>
    <xf numFmtId="0" fontId="4" fillId="0" borderId="0" xfId="10" applyFont="1" applyAlignment="1">
      <alignment wrapText="1"/>
    </xf>
    <xf numFmtId="0" fontId="3" fillId="0" borderId="0" xfId="10" applyFont="1" applyAlignment="1">
      <alignment vertical="center"/>
    </xf>
    <xf numFmtId="0" fontId="5" fillId="0" borderId="0" xfId="2" applyAlignment="1">
      <alignment horizontal="left"/>
    </xf>
    <xf numFmtId="14" fontId="4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right" vertical="center"/>
    </xf>
    <xf numFmtId="0" fontId="6" fillId="0" borderId="1" xfId="1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 wrapText="1"/>
    </xf>
    <xf numFmtId="39" fontId="7" fillId="0" borderId="5" xfId="12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12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9" fontId="7" fillId="0" borderId="6" xfId="12" applyNumberFormat="1" applyFont="1" applyFill="1" applyBorder="1" applyAlignment="1">
      <alignment horizontal="left" vertical="center" wrapText="1"/>
    </xf>
    <xf numFmtId="176" fontId="8" fillId="0" borderId="0" xfId="5" applyNumberFormat="1" applyFont="1" applyAlignment="1">
      <alignment horizontal="left"/>
    </xf>
    <xf numFmtId="0" fontId="9" fillId="0" borderId="0" xfId="0" applyFont="1" applyAlignment="1">
      <alignment horizontal="left"/>
    </xf>
    <xf numFmtId="176" fontId="3" fillId="0" borderId="0" xfId="5" applyNumberFormat="1" applyFont="1" applyAlignment="1">
      <alignment wrapText="1"/>
    </xf>
    <xf numFmtId="0" fontId="8" fillId="0" borderId="0" xfId="5" applyFont="1" applyAlignment="1">
      <alignment horizontal="left" vertical="center" wrapText="1"/>
    </xf>
    <xf numFmtId="176" fontId="8" fillId="0" borderId="0" xfId="5" applyNumberFormat="1" applyFont="1" applyAlignment="1">
      <alignment horizontal="left" wrapText="1"/>
    </xf>
    <xf numFmtId="176" fontId="4" fillId="0" borderId="0" xfId="5" applyNumberFormat="1" applyFont="1" applyAlignment="1">
      <alignment horizontal="center"/>
    </xf>
    <xf numFmtId="0" fontId="6" fillId="0" borderId="2" xfId="10" applyFont="1" applyBorder="1" applyAlignment="1">
      <alignment horizontal="center" vertical="center"/>
    </xf>
    <xf numFmtId="39" fontId="7" fillId="0" borderId="6" xfId="1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9" fontId="7" fillId="0" borderId="6" xfId="12" applyNumberFormat="1" applyFont="1" applyFill="1" applyBorder="1" applyAlignment="1">
      <alignment horizontal="center" vertical="center" wrapText="1"/>
    </xf>
    <xf numFmtId="37" fontId="7" fillId="0" borderId="6" xfId="12" applyNumberFormat="1" applyFont="1" applyFill="1" applyBorder="1" applyAlignment="1">
      <alignment horizontal="center" vertical="center" wrapText="1"/>
    </xf>
    <xf numFmtId="39" fontId="10" fillId="0" borderId="0" xfId="1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5" applyFont="1" applyAlignment="1">
      <alignment horizontal="left" vertical="center"/>
    </xf>
    <xf numFmtId="0" fontId="6" fillId="0" borderId="15" xfId="10" applyFont="1" applyBorder="1" applyAlignment="1">
      <alignment horizontal="center" vertical="center"/>
    </xf>
    <xf numFmtId="0" fontId="6" fillId="0" borderId="16" xfId="1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7" fontId="11" fillId="0" borderId="19" xfId="1" applyNumberFormat="1" applyFont="1" applyFill="1" applyBorder="1" applyAlignment="1">
      <alignment horizontal="center" vertical="center" wrapText="1"/>
    </xf>
    <xf numFmtId="176" fontId="3" fillId="3" borderId="20" xfId="10" applyNumberFormat="1" applyFont="1" applyFill="1" applyBorder="1" applyAlignment="1">
      <alignment horizontal="right" vertical="center"/>
    </xf>
    <xf numFmtId="177" fontId="3" fillId="3" borderId="21" xfId="10" applyNumberFormat="1" applyFont="1" applyFill="1" applyBorder="1" applyAlignment="1">
      <alignment horizontal="right" vertical="center"/>
    </xf>
    <xf numFmtId="176" fontId="3" fillId="3" borderId="23" xfId="10" applyNumberFormat="1" applyFont="1" applyFill="1" applyBorder="1" applyAlignment="1">
      <alignment horizontal="right" vertical="center"/>
    </xf>
    <xf numFmtId="178" fontId="3" fillId="3" borderId="24" xfId="10" applyNumberFormat="1" applyFont="1" applyFill="1" applyBorder="1" applyAlignment="1">
      <alignment horizontal="right" vertical="center"/>
    </xf>
    <xf numFmtId="0" fontId="5" fillId="0" borderId="0" xfId="2" applyNumberFormat="1" applyFill="1" applyBorder="1" applyAlignment="1" applyProtection="1">
      <alignment horizontal="left"/>
    </xf>
    <xf numFmtId="0" fontId="4" fillId="0" borderId="5" xfId="0" applyFont="1" applyBorder="1" applyAlignment="1">
      <alignment horizontal="right" vertical="center" wrapText="1"/>
    </xf>
    <xf numFmtId="177" fontId="3" fillId="0" borderId="19" xfId="1" applyNumberFormat="1" applyFont="1" applyFill="1" applyBorder="1" applyAlignment="1">
      <alignment horizontal="right" vertical="center"/>
    </xf>
    <xf numFmtId="0" fontId="3" fillId="5" borderId="25" xfId="0" applyFont="1" applyFill="1" applyBorder="1" applyAlignment="1">
      <alignment horizontal="right" vertical="center" wrapText="1"/>
    </xf>
    <xf numFmtId="178" fontId="3" fillId="5" borderId="26" xfId="1" applyNumberFormat="1" applyFont="1" applyFill="1" applyBorder="1" applyAlignment="1">
      <alignment horizontal="right" vertical="center"/>
    </xf>
    <xf numFmtId="176" fontId="3" fillId="3" borderId="5" xfId="10" applyNumberFormat="1" applyFont="1" applyFill="1" applyBorder="1" applyAlignment="1">
      <alignment horizontal="right" vertical="center"/>
    </xf>
    <xf numFmtId="178" fontId="3" fillId="3" borderId="19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3" fillId="0" borderId="0" xfId="0" applyNumberFormat="1" applyFont="1">
      <alignment vertical="center"/>
    </xf>
    <xf numFmtId="0" fontId="2" fillId="0" borderId="0" xfId="5" applyFont="1" applyAlignment="1">
      <alignment horizontal="center" vertical="center"/>
    </xf>
    <xf numFmtId="0" fontId="3" fillId="2" borderId="3" xfId="10" applyFont="1" applyFill="1" applyBorder="1" applyAlignment="1">
      <alignment horizontal="left" vertical="center"/>
    </xf>
    <xf numFmtId="0" fontId="3" fillId="2" borderId="17" xfId="1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6" fillId="2" borderId="3" xfId="10" applyFont="1" applyFill="1" applyBorder="1" applyAlignment="1">
      <alignment horizontal="left" vertical="center" wrapText="1"/>
    </xf>
    <xf numFmtId="0" fontId="6" fillId="2" borderId="4" xfId="10" applyFont="1" applyFill="1" applyBorder="1" applyAlignment="1">
      <alignment horizontal="left" vertical="center" wrapText="1"/>
    </xf>
    <xf numFmtId="0" fontId="6" fillId="2" borderId="17" xfId="10" applyFont="1" applyFill="1" applyBorder="1" applyAlignment="1">
      <alignment horizontal="left" vertical="center" wrapText="1"/>
    </xf>
    <xf numFmtId="176" fontId="3" fillId="3" borderId="7" xfId="10" applyNumberFormat="1" applyFont="1" applyFill="1" applyBorder="1" applyAlignment="1">
      <alignment horizontal="right" vertical="center"/>
    </xf>
    <xf numFmtId="176" fontId="3" fillId="3" borderId="8" xfId="10" applyNumberFormat="1" applyFont="1" applyFill="1" applyBorder="1" applyAlignment="1">
      <alignment horizontal="right" vertical="center"/>
    </xf>
    <xf numFmtId="176" fontId="3" fillId="3" borderId="13" xfId="10" applyNumberFormat="1" applyFont="1" applyFill="1" applyBorder="1" applyAlignment="1">
      <alignment horizontal="right" vertical="center"/>
    </xf>
    <xf numFmtId="176" fontId="3" fillId="3" borderId="11" xfId="10" applyNumberFormat="1" applyFont="1" applyFill="1" applyBorder="1" applyAlignment="1">
      <alignment horizontal="right" vertical="center"/>
    </xf>
    <xf numFmtId="176" fontId="3" fillId="3" borderId="12" xfId="10" applyNumberFormat="1" applyFont="1" applyFill="1" applyBorder="1" applyAlignment="1">
      <alignment horizontal="right" vertical="center"/>
    </xf>
    <xf numFmtId="176" fontId="3" fillId="3" borderId="14" xfId="10" applyNumberFormat="1" applyFont="1" applyFill="1" applyBorder="1" applyAlignment="1">
      <alignment horizontal="right" vertical="center"/>
    </xf>
    <xf numFmtId="0" fontId="6" fillId="2" borderId="9" xfId="10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22" xfId="10" applyFont="1" applyFill="1" applyBorder="1" applyAlignment="1">
      <alignment horizontal="left" vertical="center" wrapText="1"/>
    </xf>
  </cellXfs>
  <cellStyles count="16">
    <cellStyle name="Normal_商务会议及团队差旅报价表20070807" xfId="3" xr:uid="{00000000-0005-0000-0000-000031000000}"/>
    <cellStyle name="百分比 2" xfId="4" xr:uid="{00000000-0005-0000-0000-000032000000}"/>
    <cellStyle name="常规" xfId="0" builtinId="0"/>
    <cellStyle name="常规 2" xfId="5" xr:uid="{00000000-0005-0000-0000-000033000000}"/>
    <cellStyle name="常规 2 2" xfId="6" xr:uid="{00000000-0005-0000-0000-000034000000}"/>
    <cellStyle name="常规 2 2 2 2" xfId="7" xr:uid="{00000000-0005-0000-0000-000035000000}"/>
    <cellStyle name="常规 3 2" xfId="8" xr:uid="{00000000-0005-0000-0000-000036000000}"/>
    <cellStyle name="常规_flash" xfId="9" xr:uid="{00000000-0005-0000-0000-000037000000}"/>
    <cellStyle name="常规_长城会短信相关活动报价1016" xfId="10" xr:uid="{00000000-0005-0000-0000-000038000000}"/>
    <cellStyle name="超链接" xfId="2" builtinId="8"/>
    <cellStyle name="千位分隔" xfId="1" builtinId="3"/>
    <cellStyle name="千位分隔 2" xfId="11" xr:uid="{00000000-0005-0000-0000-000039000000}"/>
    <cellStyle name="千位分隔 2 3" xfId="12" xr:uid="{00000000-0005-0000-0000-00003A000000}"/>
    <cellStyle name="千位分隔 2 3 2" xfId="13" xr:uid="{00000000-0005-0000-0000-00003B000000}"/>
    <cellStyle name="千位分隔 3" xfId="14" xr:uid="{00000000-0005-0000-0000-00003C000000}"/>
    <cellStyle name="样式 1" xfId="15" xr:uid="{00000000-0005-0000-0000-00003D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9"/>
  <sheetViews>
    <sheetView tabSelected="1" zoomScale="86" zoomScaleNormal="86" workbookViewId="0">
      <selection activeCell="D8" sqref="D8"/>
    </sheetView>
  </sheetViews>
  <sheetFormatPr defaultColWidth="8.8984375" defaultRowHeight="15.6" x14ac:dyDescent="0.25"/>
  <cols>
    <col min="1" max="1" width="5.09765625" customWidth="1"/>
    <col min="2" max="2" width="33.59765625" customWidth="1"/>
    <col min="3" max="3" width="42.09765625" customWidth="1"/>
    <col min="4" max="4" width="42.3984375" customWidth="1"/>
  </cols>
  <sheetData>
    <row r="1" spans="2:3" ht="37.5" customHeight="1" x14ac:dyDescent="0.25">
      <c r="B1" s="51" t="s">
        <v>0</v>
      </c>
      <c r="C1" s="51"/>
    </row>
    <row r="2" spans="2:3" x14ac:dyDescent="0.35">
      <c r="B2" s="3" t="s">
        <v>1</v>
      </c>
      <c r="C2" s="6" t="s">
        <v>2</v>
      </c>
    </row>
    <row r="3" spans="2:3" x14ac:dyDescent="0.35">
      <c r="B3" s="3" t="s">
        <v>3</v>
      </c>
      <c r="C3" s="6" t="s">
        <v>39</v>
      </c>
    </row>
    <row r="4" spans="2:3" s="1" customFormat="1" ht="16.5" customHeight="1" x14ac:dyDescent="0.25">
      <c r="B4" s="8" t="s">
        <v>4</v>
      </c>
      <c r="C4" s="42" t="s">
        <v>41</v>
      </c>
    </row>
    <row r="5" spans="2:3" s="1" customFormat="1" ht="16.5" customHeight="1" x14ac:dyDescent="0.25">
      <c r="B5" s="8" t="s">
        <v>5</v>
      </c>
      <c r="C5" s="10">
        <v>45912</v>
      </c>
    </row>
    <row r="6" spans="2:3" s="1" customFormat="1" ht="16.5" customHeight="1" x14ac:dyDescent="0.25">
      <c r="B6" s="11"/>
      <c r="C6" s="11"/>
    </row>
    <row r="7" spans="2:3" s="1" customFormat="1" ht="30.75" customHeight="1" x14ac:dyDescent="0.25">
      <c r="B7" s="12" t="s">
        <v>6</v>
      </c>
      <c r="C7" s="35" t="s">
        <v>7</v>
      </c>
    </row>
    <row r="8" spans="2:3" s="1" customFormat="1" x14ac:dyDescent="0.25">
      <c r="B8" s="52" t="s">
        <v>8</v>
      </c>
      <c r="C8" s="53"/>
    </row>
    <row r="9" spans="2:3" x14ac:dyDescent="0.25">
      <c r="B9" s="43" t="s">
        <v>9</v>
      </c>
      <c r="C9" s="44">
        <f>Medical!J18</f>
        <v>94080</v>
      </c>
    </row>
    <row r="10" spans="2:3" ht="3.75" customHeight="1" x14ac:dyDescent="0.25">
      <c r="B10" s="54"/>
      <c r="C10" s="55"/>
    </row>
    <row r="11" spans="2:3" x14ac:dyDescent="0.25">
      <c r="B11" s="45" t="s">
        <v>9</v>
      </c>
      <c r="C11" s="46">
        <f>C9</f>
        <v>94080</v>
      </c>
    </row>
    <row r="12" spans="2:3" x14ac:dyDescent="0.25">
      <c r="B12" s="45" t="s">
        <v>10</v>
      </c>
      <c r="C12" s="46">
        <f>C11*0.06</f>
        <v>5644.8</v>
      </c>
    </row>
    <row r="13" spans="2:3" x14ac:dyDescent="0.25">
      <c r="B13" s="47" t="s">
        <v>11</v>
      </c>
      <c r="C13" s="48">
        <f>C11+C12</f>
        <v>99724.800000000003</v>
      </c>
    </row>
    <row r="14" spans="2:3" ht="17.399999999999999" x14ac:dyDescent="0.25">
      <c r="B14" s="49" t="s">
        <v>12</v>
      </c>
      <c r="C14" s="50"/>
    </row>
    <row r="16" spans="2:3" x14ac:dyDescent="0.25">
      <c r="B16" s="19"/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</sheetData>
  <mergeCells count="3">
    <mergeCell ref="B1:C1"/>
    <mergeCell ref="B8:C8"/>
    <mergeCell ref="B10:C10"/>
  </mergeCells>
  <phoneticPr fontId="9" type="noConversion"/>
  <pageMargins left="0.74803149606299202" right="0.74803149606299202" top="0.98425196850393704" bottom="0.98425196850393704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5"/>
  <sheetViews>
    <sheetView zoomScale="70" zoomScaleNormal="70" workbookViewId="0">
      <selection activeCell="E5" sqref="E5"/>
    </sheetView>
  </sheetViews>
  <sheetFormatPr defaultColWidth="8.8984375" defaultRowHeight="15.6" x14ac:dyDescent="0.25"/>
  <cols>
    <col min="1" max="1" width="5.09765625" customWidth="1"/>
    <col min="2" max="2" width="28.09765625" customWidth="1"/>
    <col min="3" max="3" width="66" style="2" customWidth="1"/>
    <col min="4" max="4" width="18" style="2" customWidth="1"/>
    <col min="5" max="5" width="15.59765625" style="2" customWidth="1"/>
    <col min="6" max="6" width="11" customWidth="1"/>
    <col min="7" max="7" width="8.3984375" customWidth="1"/>
    <col min="8" max="8" width="10.5" customWidth="1"/>
    <col min="9" max="9" width="15.3984375" customWidth="1"/>
    <col min="10" max="10" width="16.3984375" customWidth="1"/>
  </cols>
  <sheetData>
    <row r="1" spans="2:10" ht="37.5" customHeight="1" x14ac:dyDescent="0.25">
      <c r="B1" s="51" t="s">
        <v>30</v>
      </c>
      <c r="C1" s="51"/>
      <c r="D1" s="51"/>
      <c r="E1" s="51"/>
      <c r="F1" s="51"/>
      <c r="G1" s="51"/>
      <c r="H1" s="51"/>
      <c r="I1" s="51"/>
      <c r="J1" s="51"/>
    </row>
    <row r="2" spans="2:10" x14ac:dyDescent="0.35">
      <c r="B2" s="3" t="s">
        <v>1</v>
      </c>
      <c r="C2" s="4" t="str">
        <f>Summary!C2</f>
        <v>阿斯利康</v>
      </c>
      <c r="D2" s="5"/>
      <c r="E2" s="5"/>
      <c r="F2" s="24"/>
      <c r="G2" s="24"/>
      <c r="H2" s="24"/>
      <c r="I2" s="24"/>
      <c r="J2" s="24"/>
    </row>
    <row r="3" spans="2:10" x14ac:dyDescent="0.35">
      <c r="B3" s="3" t="s">
        <v>3</v>
      </c>
      <c r="C3" s="6" t="str">
        <f>Summary!C3</f>
        <v>2025 AZ呼吸领域医学材料制作</v>
      </c>
      <c r="D3" s="7"/>
      <c r="E3" s="7"/>
      <c r="F3" s="24"/>
      <c r="G3" s="24"/>
      <c r="H3" s="24"/>
      <c r="I3" s="24"/>
      <c r="J3" s="24"/>
    </row>
    <row r="4" spans="2:10" s="1" customFormat="1" ht="16.5" customHeight="1" x14ac:dyDescent="0.25">
      <c r="B4" s="8" t="s">
        <v>4</v>
      </c>
      <c r="C4" s="9" t="s">
        <v>41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25">
      <c r="B5" s="8" t="s">
        <v>5</v>
      </c>
      <c r="C5" s="10">
        <f>Summary!C5</f>
        <v>45912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25">
      <c r="B6" s="11"/>
      <c r="C6" s="11"/>
      <c r="D6" s="11"/>
      <c r="E6" s="11"/>
      <c r="F6" s="11"/>
      <c r="G6" s="11"/>
      <c r="H6" s="11"/>
      <c r="I6" s="11"/>
      <c r="J6" s="11"/>
    </row>
    <row r="7" spans="2:10" s="1" customFormat="1" ht="33" thickBot="1" x14ac:dyDescent="0.3">
      <c r="B7" s="12" t="s">
        <v>6</v>
      </c>
      <c r="C7" s="13" t="s">
        <v>13</v>
      </c>
      <c r="D7" s="13" t="s">
        <v>14</v>
      </c>
      <c r="E7" s="13" t="s">
        <v>15</v>
      </c>
      <c r="F7" s="25" t="s">
        <v>16</v>
      </c>
      <c r="G7" s="25" t="s">
        <v>17</v>
      </c>
      <c r="H7" s="25" t="s">
        <v>18</v>
      </c>
      <c r="I7" s="34" t="s">
        <v>19</v>
      </c>
      <c r="J7" s="35" t="s">
        <v>20</v>
      </c>
    </row>
    <row r="8" spans="2:10" s="1" customFormat="1" ht="16.5" customHeight="1" x14ac:dyDescent="0.25">
      <c r="B8" s="65" t="s">
        <v>40</v>
      </c>
      <c r="C8" s="66"/>
      <c r="D8" s="66"/>
      <c r="E8" s="66"/>
      <c r="F8" s="66"/>
      <c r="G8" s="66"/>
      <c r="H8" s="66"/>
      <c r="I8" s="66"/>
      <c r="J8" s="67"/>
    </row>
    <row r="9" spans="2:10" s="1" customFormat="1" ht="26.4" x14ac:dyDescent="0.25">
      <c r="B9" s="14" t="s">
        <v>31</v>
      </c>
      <c r="C9" s="15" t="s">
        <v>32</v>
      </c>
      <c r="D9" s="16" t="s">
        <v>21</v>
      </c>
      <c r="E9" s="16"/>
      <c r="F9" s="26">
        <v>657</v>
      </c>
      <c r="G9" s="27" t="s">
        <v>22</v>
      </c>
      <c r="H9" s="27">
        <v>40</v>
      </c>
      <c r="I9" s="36">
        <v>3</v>
      </c>
      <c r="J9" s="37">
        <f>F9*H9*I9</f>
        <v>78840</v>
      </c>
    </row>
    <row r="10" spans="2:10" s="1" customFormat="1" x14ac:dyDescent="0.25">
      <c r="B10" s="14" t="s">
        <v>33</v>
      </c>
      <c r="C10" s="17" t="s">
        <v>23</v>
      </c>
      <c r="D10" s="16" t="s">
        <v>21</v>
      </c>
      <c r="E10" s="16"/>
      <c r="F10" s="26">
        <v>450</v>
      </c>
      <c r="G10" s="27" t="s">
        <v>24</v>
      </c>
      <c r="H10" s="27">
        <v>1</v>
      </c>
      <c r="I10" s="36">
        <v>3</v>
      </c>
      <c r="J10" s="37">
        <f t="shared" ref="J10:J13" si="0">F10*H10*I10</f>
        <v>1350</v>
      </c>
    </row>
    <row r="11" spans="2:10" s="1" customFormat="1" x14ac:dyDescent="0.25">
      <c r="B11" s="14" t="s">
        <v>34</v>
      </c>
      <c r="C11" s="17" t="s">
        <v>35</v>
      </c>
      <c r="D11" s="16" t="s">
        <v>21</v>
      </c>
      <c r="E11" s="16"/>
      <c r="F11" s="28">
        <v>50</v>
      </c>
      <c r="G11" s="28" t="s">
        <v>25</v>
      </c>
      <c r="H11" s="27">
        <v>40</v>
      </c>
      <c r="I11" s="36">
        <v>3</v>
      </c>
      <c r="J11" s="37">
        <f>F11*H11*I11</f>
        <v>6000</v>
      </c>
    </row>
    <row r="12" spans="2:10" s="1" customFormat="1" x14ac:dyDescent="0.25">
      <c r="B12" s="18" t="s">
        <v>36</v>
      </c>
      <c r="C12" s="18" t="s">
        <v>36</v>
      </c>
      <c r="D12" s="16" t="s">
        <v>21</v>
      </c>
      <c r="E12" s="16"/>
      <c r="F12" s="28">
        <v>10</v>
      </c>
      <c r="G12" s="28" t="s">
        <v>25</v>
      </c>
      <c r="H12" s="29">
        <v>25</v>
      </c>
      <c r="I12" s="36">
        <v>3</v>
      </c>
      <c r="J12" s="37">
        <f t="shared" si="0"/>
        <v>750</v>
      </c>
    </row>
    <row r="13" spans="2:10" s="1" customFormat="1" x14ac:dyDescent="0.25">
      <c r="B13" s="18" t="s">
        <v>37</v>
      </c>
      <c r="C13" s="18" t="s">
        <v>37</v>
      </c>
      <c r="D13" s="16" t="s">
        <v>21</v>
      </c>
      <c r="E13" s="16"/>
      <c r="F13" s="28">
        <v>7</v>
      </c>
      <c r="G13" s="28" t="s">
        <v>25</v>
      </c>
      <c r="H13" s="29">
        <v>10</v>
      </c>
      <c r="I13" s="36">
        <v>3</v>
      </c>
      <c r="J13" s="37">
        <f t="shared" si="0"/>
        <v>210</v>
      </c>
    </row>
    <row r="14" spans="2:10" s="1" customFormat="1" ht="16.2" thickBot="1" x14ac:dyDescent="0.3">
      <c r="B14" s="59"/>
      <c r="C14" s="60"/>
      <c r="D14" s="60"/>
      <c r="E14" s="60"/>
      <c r="F14" s="60"/>
      <c r="G14" s="60"/>
      <c r="H14" s="61"/>
      <c r="I14" s="38" t="s">
        <v>26</v>
      </c>
      <c r="J14" s="39">
        <f>SUM(J9:J13)</f>
        <v>87150</v>
      </c>
    </row>
    <row r="15" spans="2:10" s="1" customFormat="1" ht="17.25" customHeight="1" x14ac:dyDescent="0.25">
      <c r="B15" s="56" t="s">
        <v>38</v>
      </c>
      <c r="C15" s="57"/>
      <c r="D15" s="57"/>
      <c r="E15" s="57"/>
      <c r="F15" s="57"/>
      <c r="G15" s="57"/>
      <c r="H15" s="57"/>
      <c r="I15" s="57"/>
      <c r="J15" s="58"/>
    </row>
    <row r="16" spans="2:10" ht="16.2" customHeight="1" x14ac:dyDescent="0.25">
      <c r="B16" s="14" t="s">
        <v>27</v>
      </c>
      <c r="C16" s="15" t="s">
        <v>28</v>
      </c>
      <c r="D16" s="16" t="s">
        <v>21</v>
      </c>
      <c r="E16" s="16"/>
      <c r="F16" s="26">
        <v>495</v>
      </c>
      <c r="G16" s="27" t="s">
        <v>29</v>
      </c>
      <c r="H16" s="27">
        <v>14</v>
      </c>
      <c r="I16" s="36">
        <v>1</v>
      </c>
      <c r="J16" s="37">
        <f>F16*H16*I16</f>
        <v>6930</v>
      </c>
    </row>
    <row r="17" spans="2:10" ht="16.2" thickBot="1" x14ac:dyDescent="0.3">
      <c r="B17" s="59"/>
      <c r="C17" s="60"/>
      <c r="D17" s="60"/>
      <c r="E17" s="60"/>
      <c r="F17" s="60"/>
      <c r="G17" s="60"/>
      <c r="H17" s="61"/>
      <c r="I17" s="38" t="s">
        <v>26</v>
      </c>
      <c r="J17" s="39">
        <f>SUM(J16:J16)</f>
        <v>6930</v>
      </c>
    </row>
    <row r="18" spans="2:10" x14ac:dyDescent="0.25">
      <c r="B18" s="62"/>
      <c r="C18" s="63"/>
      <c r="D18" s="63"/>
      <c r="E18" s="63"/>
      <c r="F18" s="63"/>
      <c r="G18" s="63"/>
      <c r="H18" s="64"/>
      <c r="I18" s="40" t="s">
        <v>9</v>
      </c>
      <c r="J18" s="41">
        <f>J17+J14</f>
        <v>94080</v>
      </c>
    </row>
    <row r="20" spans="2:10" x14ac:dyDescent="0.4">
      <c r="B20" s="19"/>
      <c r="C20" s="20"/>
      <c r="D20" s="21"/>
      <c r="E20" s="30"/>
      <c r="F20" s="31"/>
      <c r="G20" s="31"/>
      <c r="H20" s="31"/>
      <c r="I20" s="31"/>
      <c r="J20" s="31"/>
    </row>
    <row r="21" spans="2:10" x14ac:dyDescent="0.4">
      <c r="B21" s="19"/>
      <c r="C21" s="20"/>
      <c r="D21" s="21"/>
      <c r="E21" s="30"/>
      <c r="F21" s="31"/>
      <c r="G21" s="31"/>
      <c r="H21" s="31"/>
      <c r="I21" s="31"/>
      <c r="J21" s="31"/>
    </row>
    <row r="22" spans="2:10" x14ac:dyDescent="0.25">
      <c r="B22" s="19"/>
      <c r="C22" s="20"/>
      <c r="D22" s="22"/>
      <c r="E22" s="30"/>
      <c r="F22" s="31"/>
      <c r="G22" s="31"/>
      <c r="H22" s="32"/>
      <c r="I22" s="32"/>
      <c r="J22" s="31"/>
    </row>
    <row r="23" spans="2:10" x14ac:dyDescent="0.25">
      <c r="B23" s="19"/>
      <c r="C23" s="22"/>
      <c r="D23" s="22"/>
      <c r="E23" s="30"/>
      <c r="F23" s="31"/>
      <c r="G23" s="31"/>
      <c r="H23" s="31"/>
      <c r="I23" s="31"/>
      <c r="J23" s="31"/>
    </row>
    <row r="24" spans="2:10" x14ac:dyDescent="0.25">
      <c r="B24" s="19"/>
      <c r="C24" s="22"/>
      <c r="D24" s="22"/>
      <c r="E24" s="22"/>
      <c r="F24" s="33"/>
    </row>
    <row r="25" spans="2:10" x14ac:dyDescent="0.25">
      <c r="B25" s="19"/>
      <c r="C25" s="23"/>
      <c r="D25" s="23"/>
      <c r="E25" s="23"/>
      <c r="F25" s="33"/>
    </row>
  </sheetData>
  <mergeCells count="6">
    <mergeCell ref="B15:J15"/>
    <mergeCell ref="B17:H17"/>
    <mergeCell ref="B18:H18"/>
    <mergeCell ref="B1:J1"/>
    <mergeCell ref="B8:J8"/>
    <mergeCell ref="B14:H14"/>
  </mergeCells>
  <phoneticPr fontId="9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Xiaoyi Guo</cp:lastModifiedBy>
  <cp:lastPrinted>2021-05-04T02:39:00Z</cp:lastPrinted>
  <dcterms:created xsi:type="dcterms:W3CDTF">2016-07-03T09:42:00Z</dcterms:created>
  <dcterms:modified xsi:type="dcterms:W3CDTF">2025-09-12T07:13:58Z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8A739F745F8D8D3D08376B68EF0E738C_43</vt:lpwstr>
  </property>
</Properties>
</file>