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PE" sheetId="9" r:id="rId1"/>
  </sheets>
  <calcPr calcId="144525"/>
</workbook>
</file>

<file path=xl/sharedStrings.xml><?xml version="1.0" encoding="utf-8"?>
<sst xmlns="http://schemas.openxmlformats.org/spreadsheetml/2006/main" count="198" uniqueCount="43">
  <si>
    <t>Quotation</t>
  </si>
  <si>
    <t>Client:</t>
  </si>
  <si>
    <t>AstraZeneca</t>
  </si>
  <si>
    <t xml:space="preserve">Project Name: </t>
  </si>
  <si>
    <t>2024DS-8201 NSCLC 非推幻灯制作项目</t>
  </si>
  <si>
    <t>Supplier Contact Information:</t>
  </si>
  <si>
    <t>zebra.jiang@ubs-cn.com</t>
  </si>
  <si>
    <t>Effective Date:</t>
  </si>
  <si>
    <t>2024.6.21</t>
  </si>
  <si>
    <t>Item</t>
  </si>
  <si>
    <t>Cost</t>
  </si>
  <si>
    <t>I. Medical</t>
  </si>
  <si>
    <t>Sub-total</t>
  </si>
  <si>
    <t>TAX 6%</t>
  </si>
  <si>
    <t>Total</t>
  </si>
  <si>
    <t>PE表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</si>
  <si>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</si>
  <si>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</si>
  <si>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</si>
  <si>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</si>
  <si>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</si>
  <si>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</si>
  <si>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</si>
  <si>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1.ADC药物开启HER2突变NSCLC治疗新篇章 *40P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</si>
  <si>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</si>
  <si>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</si>
  <si>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</si>
  <si>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</si>
  <si>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</si>
  <si>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幻灯片解说词（中文）(new work)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</si>
  <si>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</si>
  <si>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</si>
  <si>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</si>
  <si>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</si>
  <si>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</si>
  <si>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</si>
  <si>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2.从国内外指南看HER2突变NSCLC的治疗探索*40P</t>
  </si>
  <si>
    <t>3.转移性 HER2 突变 NSCLC 的诊疗进展*40P</t>
  </si>
  <si>
    <t>4.深度解读HER2检测对NSCLC的必要性及规范化流程管理*40P</t>
  </si>
  <si>
    <t>总成本-total</t>
  </si>
  <si>
    <t>不含税报价</t>
  </si>
  <si>
    <t>利润</t>
  </si>
  <si>
    <t>毛利率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</si>
</sst>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#,##0_ "/>
    <numFmt numFmtId="179" formatCode="&quot;￥&quot;#,##0.00_);[Red]\(&quot;￥&quot;#,##0.00\)"/>
    <numFmt numFmtId="180" formatCode="0.00_);[Red]\(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sz val="10"/>
      <name val="Arial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7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52">
    <xf numFmtId="0" fontId="0" fillId="0" borderId="0" xfId="0">
      <alignment vertical="center"/>
    </xf>
    <xf numFmtId="0" fontId="0" fillId="0" borderId="0" xfId="51"/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6" fontId="3" fillId="0" borderId="0" xfId="49" applyNumberFormat="1" applyFont="1" applyAlignment="1">
      <alignment horizontal="left"/>
    </xf>
    <xf numFmtId="176" fontId="4" fillId="0" borderId="0" xfId="49" applyNumberFormat="1" applyFont="1" applyAlignment="1">
      <alignment horizontal="left"/>
    </xf>
    <xf numFmtId="0" fontId="2" fillId="0" borderId="0" xfId="53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2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2" xfId="53" applyFont="1" applyBorder="1" applyAlignment="1">
      <alignment horizontal="center" vertical="center"/>
    </xf>
    <xf numFmtId="0" fontId="2" fillId="2" borderId="3" xfId="53" applyFont="1" applyFill="1" applyBorder="1" applyAlignment="1">
      <alignment horizontal="left" vertical="center"/>
    </xf>
    <xf numFmtId="0" fontId="2" fillId="2" borderId="4" xfId="53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6" xfId="1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right" vertical="center" wrapText="1"/>
    </xf>
    <xf numFmtId="177" fontId="2" fillId="4" borderId="8" xfId="1" applyNumberFormat="1" applyFont="1" applyFill="1" applyBorder="1" applyAlignment="1">
      <alignment horizontal="right" vertical="center"/>
    </xf>
    <xf numFmtId="176" fontId="2" fillId="5" borderId="9" xfId="53" applyNumberFormat="1" applyFont="1" applyFill="1" applyBorder="1" applyAlignment="1">
      <alignment horizontal="right" vertical="center"/>
    </xf>
    <xf numFmtId="177" fontId="2" fillId="5" borderId="9" xfId="53" applyNumberFormat="1" applyFont="1" applyFill="1" applyBorder="1" applyAlignment="1">
      <alignment horizontal="right" vertical="center"/>
    </xf>
    <xf numFmtId="176" fontId="6" fillId="0" borderId="0" xfId="49" applyNumberFormat="1" applyFont="1" applyAlignment="1">
      <alignment horizontal="left"/>
    </xf>
    <xf numFmtId="0" fontId="7" fillId="0" borderId="10" xfId="53" applyFont="1" applyBorder="1" applyAlignment="1">
      <alignment horizontal="center" vertical="center"/>
    </xf>
    <xf numFmtId="0" fontId="7" fillId="0" borderId="10" xfId="53" applyFont="1" applyBorder="1" applyAlignment="1">
      <alignment horizontal="center" vertical="center" wrapText="1"/>
    </xf>
    <xf numFmtId="178" fontId="7" fillId="0" borderId="10" xfId="53" applyNumberFormat="1" applyFont="1" applyBorder="1" applyAlignment="1">
      <alignment horizontal="center" vertical="center"/>
    </xf>
    <xf numFmtId="0" fontId="7" fillId="2" borderId="11" xfId="53" applyFont="1" applyFill="1" applyBorder="1" applyAlignment="1">
      <alignment horizontal="left" vertical="center" wrapText="1"/>
    </xf>
    <xf numFmtId="0" fontId="7" fillId="2" borderId="0" xfId="53" applyFont="1" applyFill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0" fontId="9" fillId="0" borderId="12" xfId="52" applyNumberFormat="1" applyFont="1" applyBorder="1" applyAlignment="1">
      <alignment horizontal="center" vertical="center"/>
    </xf>
    <xf numFmtId="0" fontId="10" fillId="0" borderId="12" xfId="53" applyFont="1" applyBorder="1" applyAlignment="1">
      <alignment horizontal="center" vertical="center"/>
    </xf>
    <xf numFmtId="0" fontId="10" fillId="0" borderId="12" xfId="52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40" fontId="9" fillId="0" borderId="9" xfId="52" applyNumberFormat="1" applyFont="1" applyBorder="1" applyAlignment="1">
      <alignment horizontal="center" vertical="center"/>
    </xf>
    <xf numFmtId="0" fontId="10" fillId="0" borderId="9" xfId="53" applyFont="1" applyBorder="1" applyAlignment="1">
      <alignment horizontal="center" vertical="center"/>
    </xf>
    <xf numFmtId="0" fontId="3" fillId="0" borderId="9" xfId="49" applyFont="1" applyBorder="1" applyAlignment="1">
      <alignment horizontal="left" vertical="center" wrapText="1"/>
    </xf>
    <xf numFmtId="0" fontId="10" fillId="0" borderId="9" xfId="52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2" fillId="0" borderId="9" xfId="49" applyFont="1" applyBorder="1" applyAlignment="1">
      <alignment horizontal="right" vertical="center" wrapText="1"/>
    </xf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179" fontId="7" fillId="0" borderId="10" xfId="53" applyNumberFormat="1" applyFont="1" applyBorder="1" applyAlignment="1">
      <alignment horizontal="center" vertical="center"/>
    </xf>
    <xf numFmtId="179" fontId="7" fillId="2" borderId="0" xfId="53" applyNumberFormat="1" applyFont="1" applyFill="1" applyAlignment="1">
      <alignment horizontal="left" vertical="center" wrapText="1"/>
    </xf>
    <xf numFmtId="180" fontId="9" fillId="0" borderId="12" xfId="1" applyNumberFormat="1" applyFont="1" applyFill="1" applyBorder="1" applyAlignment="1">
      <alignment horizontal="center" vertical="center"/>
    </xf>
    <xf numFmtId="180" fontId="9" fillId="0" borderId="9" xfId="1" applyNumberFormat="1" applyFont="1" applyFill="1" applyBorder="1" applyAlignment="1">
      <alignment horizontal="center" vertical="center"/>
    </xf>
    <xf numFmtId="179" fontId="2" fillId="0" borderId="9" xfId="1" applyNumberFormat="1" applyFont="1" applyFill="1" applyBorder="1" applyAlignment="1">
      <alignment horizontal="center" vertical="center"/>
    </xf>
    <xf numFmtId="179" fontId="2" fillId="5" borderId="9" xfId="53" applyNumberFormat="1" applyFont="1" applyFill="1" applyBorder="1" applyAlignment="1">
      <alignment horizontal="center" vertical="center"/>
    </xf>
    <xf numFmtId="176" fontId="2" fillId="0" borderId="9" xfId="53" applyNumberFormat="1" applyFont="1" applyFill="1" applyBorder="1" applyAlignment="1">
      <alignment horizontal="right" vertical="center"/>
    </xf>
    <xf numFmtId="179" fontId="2" fillId="0" borderId="9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52"/>
  <sheetViews>
    <sheetView tabSelected="1" zoomScale="80" zoomScaleNormal="80" workbookViewId="0">
      <selection activeCell="B10" sqref="B10:C10"/>
    </sheetView>
  </sheetViews>
  <sheetFormatPr defaultColWidth="8.83333333333333" defaultRowHeight="14.25"/>
  <cols>
    <col min="1" max="1" width="5.08333333333333" customWidth="1"/>
    <col min="2" max="2" width="39.5833333333333" customWidth="1"/>
    <col min="3" max="3" width="42.4166666666667" customWidth="1"/>
    <col min="4" max="4" width="13.5" customWidth="1"/>
    <col min="6" max="6" width="18.9166666666667" customWidth="1"/>
    <col min="9" max="9" width="11.625" customWidth="1"/>
    <col min="11" max="11" width="31.0833333333333" customWidth="1"/>
    <col min="12" max="12" width="57.25" customWidth="1"/>
    <col min="18" max="18" width="11.625"/>
  </cols>
  <sheetData>
    <row r="1" ht="37.5" customHeight="1" spans="2:3">
      <c r="B1" s="2" t="s">
        <v>0</v>
      </c>
      <c r="C1" s="2"/>
    </row>
    <row r="2" ht="16.5" spans="2:3">
      <c r="B2" s="3" t="s">
        <v>1</v>
      </c>
      <c r="C2" s="4" t="s">
        <v>2</v>
      </c>
    </row>
    <row r="3" ht="16.5" spans="2:3">
      <c r="B3" s="3" t="s">
        <v>3</v>
      </c>
      <c r="C3" s="5" t="s">
        <v>4</v>
      </c>
    </row>
    <row r="4" s="1" customFormat="1" ht="16.5" customHeight="1" spans="2:3">
      <c r="B4" s="6" t="s">
        <v>5</v>
      </c>
      <c r="C4" s="7" t="s">
        <v>6</v>
      </c>
    </row>
    <row r="5" s="1" customFormat="1" ht="16.5" customHeight="1" spans="2:3">
      <c r="B5" s="6" t="s">
        <v>7</v>
      </c>
      <c r="C5" s="8" t="s">
        <v>8</v>
      </c>
    </row>
    <row r="6" s="1" customFormat="1" ht="16.5" customHeight="1" spans="2:3">
      <c r="B6" s="9"/>
      <c r="C6" s="9"/>
    </row>
    <row r="7" s="1" customFormat="1" ht="30.75" customHeight="1" spans="2:3">
      <c r="B7" s="10" t="s">
        <v>9</v>
      </c>
      <c r="C7" s="11" t="s">
        <v>10</v>
      </c>
    </row>
    <row r="8" s="1" customFormat="1" ht="16.5" spans="2:3">
      <c r="B8" s="12" t="s">
        <v>11</v>
      </c>
      <c r="C8" s="13"/>
    </row>
    <row r="9" s="1" customFormat="1" ht="16.5" spans="2:3">
      <c r="B9" s="14" t="s">
        <v>12</v>
      </c>
      <c r="C9" s="15">
        <f>I48</f>
        <v>89720</v>
      </c>
    </row>
    <row r="10" ht="6" customHeight="1" spans="2:3">
      <c r="B10" s="16"/>
      <c r="C10" s="17"/>
    </row>
    <row r="11" ht="16.5" spans="2:3">
      <c r="B11" s="18" t="s">
        <v>12</v>
      </c>
      <c r="C11" s="19">
        <f>C9</f>
        <v>89720</v>
      </c>
    </row>
    <row r="12" ht="16.5" spans="2:3">
      <c r="B12" s="18" t="s">
        <v>13</v>
      </c>
      <c r="C12" s="19">
        <f>C11*0.06</f>
        <v>5383.2</v>
      </c>
    </row>
    <row r="13" ht="16.5" spans="2:3">
      <c r="B13" s="20" t="s">
        <v>14</v>
      </c>
      <c r="C13" s="21">
        <f>C11+C12</f>
        <v>95103.2</v>
      </c>
    </row>
    <row r="14" ht="22.5" spans="2:18">
      <c r="B14" s="22"/>
      <c r="K14" s="40" t="s">
        <v>15</v>
      </c>
      <c r="L14" s="41"/>
      <c r="M14" s="41"/>
      <c r="N14" s="41"/>
      <c r="O14" s="41"/>
      <c r="P14" s="41"/>
      <c r="Q14" s="41"/>
      <c r="R14" s="41"/>
    </row>
    <row r="15" ht="75" spans="2:18">
      <c r="B15" s="23" t="s">
        <v>9</v>
      </c>
      <c r="C15" s="24" t="s">
        <v>16</v>
      </c>
      <c r="D15" s="24" t="s">
        <v>17</v>
      </c>
      <c r="E15" s="25" t="s">
        <v>18</v>
      </c>
      <c r="F15" s="23" t="s">
        <v>19</v>
      </c>
      <c r="G15" s="23" t="s">
        <v>20</v>
      </c>
      <c r="H15" s="23" t="s">
        <v>21</v>
      </c>
      <c r="I15" s="42" t="s">
        <v>22</v>
      </c>
      <c r="K15" s="23" t="s">
        <v>9</v>
      </c>
      <c r="L15" s="24" t="s">
        <v>16</v>
      </c>
      <c r="M15" s="24" t="s">
        <v>17</v>
      </c>
      <c r="N15" s="25" t="s">
        <v>18</v>
      </c>
      <c r="O15" s="23" t="s">
        <v>19</v>
      </c>
      <c r="P15" s="23" t="s">
        <v>20</v>
      </c>
      <c r="Q15" s="23" t="s">
        <v>21</v>
      </c>
      <c r="R15" s="42" t="s">
        <v>22</v>
      </c>
    </row>
    <row r="16" ht="15" spans="2:18">
      <c r="B16" s="26" t="s">
        <v>23</v>
      </c>
      <c r="C16" s="27"/>
      <c r="D16" s="27"/>
      <c r="E16" s="27"/>
      <c r="F16" s="27"/>
      <c r="G16" s="27"/>
      <c r="H16" s="27"/>
      <c r="I16" s="43"/>
      <c r="K16" s="26" t="s">
        <v>23</v>
      </c>
      <c r="L16" s="27"/>
      <c r="M16" s="27"/>
      <c r="N16" s="27"/>
      <c r="O16" s="27"/>
      <c r="P16" s="27"/>
      <c r="Q16" s="27"/>
      <c r="R16" s="43"/>
    </row>
    <row r="17" ht="49.5" spans="2:18">
      <c r="B17" s="28" t="s">
        <v>24</v>
      </c>
      <c r="C17" s="28" t="s">
        <v>25</v>
      </c>
      <c r="D17" s="29">
        <v>2024</v>
      </c>
      <c r="E17" s="30">
        <v>406.5</v>
      </c>
      <c r="F17" s="31" t="s">
        <v>26</v>
      </c>
      <c r="G17" s="32">
        <v>40</v>
      </c>
      <c r="H17" s="32">
        <v>1</v>
      </c>
      <c r="I17" s="44">
        <f t="shared" ref="I17:I22" si="0">E17*G17*H17</f>
        <v>16260</v>
      </c>
      <c r="K17" s="28" t="s">
        <v>24</v>
      </c>
      <c r="L17" s="28" t="s">
        <v>25</v>
      </c>
      <c r="M17" s="29">
        <v>2024</v>
      </c>
      <c r="N17" s="30">
        <v>200</v>
      </c>
      <c r="O17" s="31" t="s">
        <v>26</v>
      </c>
      <c r="P17" s="32">
        <v>40</v>
      </c>
      <c r="Q17" s="32">
        <v>1</v>
      </c>
      <c r="R17" s="44">
        <f t="shared" ref="R17:R22" si="1">N17*P17*Q17</f>
        <v>8000</v>
      </c>
    </row>
    <row r="18" ht="16.5" spans="2:18">
      <c r="B18" s="33" t="s">
        <v>27</v>
      </c>
      <c r="C18" s="33" t="s">
        <v>28</v>
      </c>
      <c r="D18" s="29"/>
      <c r="E18" s="34">
        <v>100</v>
      </c>
      <c r="F18" s="35" t="s">
        <v>26</v>
      </c>
      <c r="G18" s="32">
        <v>40</v>
      </c>
      <c r="H18" s="32">
        <v>1</v>
      </c>
      <c r="I18" s="45">
        <f t="shared" si="0"/>
        <v>4000</v>
      </c>
      <c r="K18" s="33" t="s">
        <v>27</v>
      </c>
      <c r="L18" s="33" t="s">
        <v>28</v>
      </c>
      <c r="M18" s="29"/>
      <c r="N18" s="34">
        <v>50</v>
      </c>
      <c r="O18" s="35" t="s">
        <v>26</v>
      </c>
      <c r="P18" s="32">
        <v>40</v>
      </c>
      <c r="Q18" s="32">
        <v>1</v>
      </c>
      <c r="R18" s="45">
        <f t="shared" si="1"/>
        <v>2000</v>
      </c>
    </row>
    <row r="19" ht="49.5" spans="2:18">
      <c r="B19" s="36" t="s">
        <v>29</v>
      </c>
      <c r="C19" s="36" t="s">
        <v>25</v>
      </c>
      <c r="D19" s="29"/>
      <c r="E19" s="34">
        <v>30</v>
      </c>
      <c r="F19" s="35" t="s">
        <v>26</v>
      </c>
      <c r="G19" s="32">
        <v>40</v>
      </c>
      <c r="H19" s="32">
        <v>1</v>
      </c>
      <c r="I19" s="45">
        <f t="shared" si="0"/>
        <v>1200</v>
      </c>
      <c r="K19" s="36" t="s">
        <v>29</v>
      </c>
      <c r="L19" s="36" t="s">
        <v>25</v>
      </c>
      <c r="M19" s="29"/>
      <c r="N19" s="34">
        <v>0</v>
      </c>
      <c r="O19" s="35" t="s">
        <v>26</v>
      </c>
      <c r="P19" s="32">
        <v>40</v>
      </c>
      <c r="Q19" s="32">
        <v>1</v>
      </c>
      <c r="R19" s="45">
        <f t="shared" si="1"/>
        <v>0</v>
      </c>
    </row>
    <row r="20" ht="16.5" spans="2:18">
      <c r="B20" s="36" t="s">
        <v>30</v>
      </c>
      <c r="C20" s="36" t="s">
        <v>30</v>
      </c>
      <c r="D20" s="29"/>
      <c r="E20" s="34">
        <v>7</v>
      </c>
      <c r="F20" s="35" t="s">
        <v>31</v>
      </c>
      <c r="G20" s="37">
        <v>10</v>
      </c>
      <c r="H20" s="32">
        <v>1</v>
      </c>
      <c r="I20" s="45">
        <f t="shared" si="0"/>
        <v>70</v>
      </c>
      <c r="K20" s="36" t="s">
        <v>30</v>
      </c>
      <c r="L20" s="36" t="s">
        <v>30</v>
      </c>
      <c r="M20" s="29"/>
      <c r="N20" s="34">
        <v>0</v>
      </c>
      <c r="O20" s="35" t="s">
        <v>31</v>
      </c>
      <c r="P20" s="37">
        <v>10</v>
      </c>
      <c r="Q20" s="32">
        <v>1</v>
      </c>
      <c r="R20" s="45">
        <f t="shared" si="1"/>
        <v>0</v>
      </c>
    </row>
    <row r="21" ht="16.5" spans="2:18">
      <c r="B21" s="36" t="s">
        <v>32</v>
      </c>
      <c r="C21" s="36" t="s">
        <v>32</v>
      </c>
      <c r="D21" s="29"/>
      <c r="E21" s="34">
        <v>10</v>
      </c>
      <c r="F21" s="35" t="s">
        <v>31</v>
      </c>
      <c r="G21" s="37">
        <v>30</v>
      </c>
      <c r="H21" s="32">
        <v>1</v>
      </c>
      <c r="I21" s="45">
        <f t="shared" si="0"/>
        <v>300</v>
      </c>
      <c r="K21" s="36" t="s">
        <v>32</v>
      </c>
      <c r="L21" s="36" t="s">
        <v>32</v>
      </c>
      <c r="M21" s="29"/>
      <c r="N21" s="34">
        <v>0</v>
      </c>
      <c r="O21" s="35" t="s">
        <v>31</v>
      </c>
      <c r="P21" s="37">
        <v>30</v>
      </c>
      <c r="Q21" s="32">
        <v>1</v>
      </c>
      <c r="R21" s="45">
        <f t="shared" si="1"/>
        <v>0</v>
      </c>
    </row>
    <row r="22" ht="16.5" spans="2:18">
      <c r="B22" s="36" t="s">
        <v>33</v>
      </c>
      <c r="C22" s="36" t="s">
        <v>34</v>
      </c>
      <c r="D22" s="38"/>
      <c r="E22" s="34">
        <v>15</v>
      </c>
      <c r="F22" s="35" t="s">
        <v>31</v>
      </c>
      <c r="G22" s="37">
        <v>40</v>
      </c>
      <c r="H22" s="32">
        <v>1</v>
      </c>
      <c r="I22" s="45">
        <f t="shared" si="0"/>
        <v>600</v>
      </c>
      <c r="K22" s="36" t="s">
        <v>33</v>
      </c>
      <c r="L22" s="36" t="s">
        <v>34</v>
      </c>
      <c r="M22" s="38"/>
      <c r="N22" s="34">
        <v>0</v>
      </c>
      <c r="O22" s="35" t="s">
        <v>31</v>
      </c>
      <c r="P22" s="37">
        <v>40</v>
      </c>
      <c r="Q22" s="32">
        <v>1</v>
      </c>
      <c r="R22" s="45">
        <f t="shared" si="1"/>
        <v>0</v>
      </c>
    </row>
    <row r="23" ht="16.5" spans="2:18">
      <c r="B23" s="39" t="s">
        <v>35</v>
      </c>
      <c r="C23" s="39"/>
      <c r="D23" s="39"/>
      <c r="E23" s="39"/>
      <c r="F23" s="39"/>
      <c r="G23" s="39"/>
      <c r="H23" s="39"/>
      <c r="I23" s="46">
        <f>SUM(I17:I22)</f>
        <v>22430</v>
      </c>
      <c r="K23" s="39" t="s">
        <v>35</v>
      </c>
      <c r="L23" s="39"/>
      <c r="M23" s="39"/>
      <c r="N23" s="39"/>
      <c r="O23" s="39"/>
      <c r="P23" s="39"/>
      <c r="Q23" s="39"/>
      <c r="R23" s="46">
        <f>SUM(R17:R22)</f>
        <v>10000</v>
      </c>
    </row>
    <row r="24" ht="15" spans="2:18">
      <c r="B24" s="26" t="s">
        <v>36</v>
      </c>
      <c r="C24" s="27"/>
      <c r="D24" s="27"/>
      <c r="E24" s="27"/>
      <c r="F24" s="27"/>
      <c r="G24" s="27"/>
      <c r="H24" s="27"/>
      <c r="I24" s="43"/>
      <c r="K24" s="26" t="s">
        <v>36</v>
      </c>
      <c r="L24" s="27"/>
      <c r="M24" s="27"/>
      <c r="N24" s="27"/>
      <c r="O24" s="27"/>
      <c r="P24" s="27"/>
      <c r="Q24" s="27"/>
      <c r="R24" s="43"/>
    </row>
    <row r="25" ht="49.5" spans="2:18">
      <c r="B25" s="28" t="s">
        <v>24</v>
      </c>
      <c r="C25" s="28" t="s">
        <v>25</v>
      </c>
      <c r="D25" s="29">
        <v>2024</v>
      </c>
      <c r="E25" s="30">
        <v>406.5</v>
      </c>
      <c r="F25" s="31" t="s">
        <v>26</v>
      </c>
      <c r="G25" s="32">
        <v>40</v>
      </c>
      <c r="H25" s="32">
        <v>1</v>
      </c>
      <c r="I25" s="44">
        <f t="shared" ref="I25:I30" si="2">E25*G25*H25</f>
        <v>16260</v>
      </c>
      <c r="K25" s="28" t="s">
        <v>24</v>
      </c>
      <c r="L25" s="28" t="s">
        <v>25</v>
      </c>
      <c r="M25" s="29">
        <v>2024</v>
      </c>
      <c r="N25" s="30">
        <v>200</v>
      </c>
      <c r="O25" s="31" t="s">
        <v>26</v>
      </c>
      <c r="P25" s="32">
        <v>40</v>
      </c>
      <c r="Q25" s="32">
        <v>1</v>
      </c>
      <c r="R25" s="44">
        <f t="shared" ref="R25:R30" si="3">N25*P25*Q25</f>
        <v>8000</v>
      </c>
    </row>
    <row r="26" ht="16.5" spans="2:18">
      <c r="B26" s="33" t="s">
        <v>27</v>
      </c>
      <c r="C26" s="33" t="s">
        <v>28</v>
      </c>
      <c r="D26" s="29"/>
      <c r="E26" s="34">
        <v>100</v>
      </c>
      <c r="F26" s="35" t="s">
        <v>26</v>
      </c>
      <c r="G26" s="32">
        <v>40</v>
      </c>
      <c r="H26" s="32">
        <v>1</v>
      </c>
      <c r="I26" s="45">
        <f t="shared" si="2"/>
        <v>4000</v>
      </c>
      <c r="K26" s="33" t="s">
        <v>27</v>
      </c>
      <c r="L26" s="33" t="s">
        <v>28</v>
      </c>
      <c r="M26" s="29"/>
      <c r="N26" s="34">
        <v>50</v>
      </c>
      <c r="O26" s="35" t="s">
        <v>26</v>
      </c>
      <c r="P26" s="32">
        <v>40</v>
      </c>
      <c r="Q26" s="32">
        <v>1</v>
      </c>
      <c r="R26" s="45">
        <f t="shared" si="3"/>
        <v>2000</v>
      </c>
    </row>
    <row r="27" ht="49.5" spans="2:18">
      <c r="B27" s="36" t="s">
        <v>29</v>
      </c>
      <c r="C27" s="36" t="s">
        <v>25</v>
      </c>
      <c r="D27" s="29"/>
      <c r="E27" s="34">
        <v>30</v>
      </c>
      <c r="F27" s="35" t="s">
        <v>26</v>
      </c>
      <c r="G27" s="32">
        <v>40</v>
      </c>
      <c r="H27" s="32">
        <v>1</v>
      </c>
      <c r="I27" s="45">
        <f t="shared" si="2"/>
        <v>1200</v>
      </c>
      <c r="K27" s="36" t="s">
        <v>29</v>
      </c>
      <c r="L27" s="36" t="s">
        <v>25</v>
      </c>
      <c r="M27" s="29"/>
      <c r="N27" s="34">
        <v>0</v>
      </c>
      <c r="O27" s="35" t="s">
        <v>26</v>
      </c>
      <c r="P27" s="32">
        <v>40</v>
      </c>
      <c r="Q27" s="32">
        <v>1</v>
      </c>
      <c r="R27" s="45">
        <f t="shared" si="3"/>
        <v>0</v>
      </c>
    </row>
    <row r="28" ht="16.5" spans="2:18">
      <c r="B28" s="36" t="s">
        <v>30</v>
      </c>
      <c r="C28" s="36" t="s">
        <v>30</v>
      </c>
      <c r="D28" s="29"/>
      <c r="E28" s="34">
        <v>7</v>
      </c>
      <c r="F28" s="35" t="s">
        <v>31</v>
      </c>
      <c r="G28" s="37">
        <v>10</v>
      </c>
      <c r="H28" s="32">
        <v>1</v>
      </c>
      <c r="I28" s="45">
        <f t="shared" si="2"/>
        <v>70</v>
      </c>
      <c r="K28" s="36" t="s">
        <v>30</v>
      </c>
      <c r="L28" s="36" t="s">
        <v>30</v>
      </c>
      <c r="M28" s="29"/>
      <c r="N28" s="34">
        <v>0</v>
      </c>
      <c r="O28" s="35" t="s">
        <v>31</v>
      </c>
      <c r="P28" s="37">
        <v>10</v>
      </c>
      <c r="Q28" s="32">
        <v>1</v>
      </c>
      <c r="R28" s="45">
        <f t="shared" si="3"/>
        <v>0</v>
      </c>
    </row>
    <row r="29" ht="16.5" spans="2:18">
      <c r="B29" s="36" t="s">
        <v>32</v>
      </c>
      <c r="C29" s="36" t="s">
        <v>32</v>
      </c>
      <c r="D29" s="29"/>
      <c r="E29" s="34">
        <v>10</v>
      </c>
      <c r="F29" s="35" t="s">
        <v>31</v>
      </c>
      <c r="G29" s="37">
        <v>30</v>
      </c>
      <c r="H29" s="32">
        <v>1</v>
      </c>
      <c r="I29" s="45">
        <f t="shared" si="2"/>
        <v>300</v>
      </c>
      <c r="K29" s="36" t="s">
        <v>32</v>
      </c>
      <c r="L29" s="36" t="s">
        <v>32</v>
      </c>
      <c r="M29" s="29"/>
      <c r="N29" s="34">
        <v>0</v>
      </c>
      <c r="O29" s="35" t="s">
        <v>31</v>
      </c>
      <c r="P29" s="37">
        <v>30</v>
      </c>
      <c r="Q29" s="32">
        <v>1</v>
      </c>
      <c r="R29" s="45">
        <f t="shared" si="3"/>
        <v>0</v>
      </c>
    </row>
    <row r="30" ht="16.5" spans="2:18">
      <c r="B30" s="36" t="s">
        <v>33</v>
      </c>
      <c r="C30" s="36" t="s">
        <v>34</v>
      </c>
      <c r="D30" s="38"/>
      <c r="E30" s="34">
        <v>15</v>
      </c>
      <c r="F30" s="35" t="s">
        <v>31</v>
      </c>
      <c r="G30" s="37">
        <v>40</v>
      </c>
      <c r="H30" s="32">
        <v>1</v>
      </c>
      <c r="I30" s="45">
        <f t="shared" si="2"/>
        <v>600</v>
      </c>
      <c r="K30" s="36" t="s">
        <v>33</v>
      </c>
      <c r="L30" s="36" t="s">
        <v>34</v>
      </c>
      <c r="M30" s="38"/>
      <c r="N30" s="34">
        <v>0</v>
      </c>
      <c r="O30" s="35" t="s">
        <v>31</v>
      </c>
      <c r="P30" s="37">
        <v>40</v>
      </c>
      <c r="Q30" s="32">
        <v>1</v>
      </c>
      <c r="R30" s="45">
        <f t="shared" si="3"/>
        <v>0</v>
      </c>
    </row>
    <row r="31" ht="16.5" spans="2:18">
      <c r="B31" s="39" t="s">
        <v>35</v>
      </c>
      <c r="C31" s="39"/>
      <c r="D31" s="39"/>
      <c r="E31" s="39"/>
      <c r="F31" s="39"/>
      <c r="G31" s="39"/>
      <c r="H31" s="39"/>
      <c r="I31" s="46">
        <f>SUM(I25:I30)</f>
        <v>22430</v>
      </c>
      <c r="K31" s="39" t="s">
        <v>35</v>
      </c>
      <c r="L31" s="39"/>
      <c r="M31" s="39"/>
      <c r="N31" s="39"/>
      <c r="O31" s="39"/>
      <c r="P31" s="39"/>
      <c r="Q31" s="39"/>
      <c r="R31" s="46">
        <f>SUM(R25:R30)</f>
        <v>10000</v>
      </c>
    </row>
    <row r="32" ht="15" spans="2:18">
      <c r="B32" s="26" t="s">
        <v>37</v>
      </c>
      <c r="C32" s="27"/>
      <c r="D32" s="27"/>
      <c r="E32" s="27"/>
      <c r="F32" s="27"/>
      <c r="G32" s="27"/>
      <c r="H32" s="27"/>
      <c r="I32" s="43"/>
      <c r="K32" s="26" t="s">
        <v>37</v>
      </c>
      <c r="L32" s="27"/>
      <c r="M32" s="27"/>
      <c r="N32" s="27"/>
      <c r="O32" s="27"/>
      <c r="P32" s="27"/>
      <c r="Q32" s="27"/>
      <c r="R32" s="43"/>
    </row>
    <row r="33" ht="49.5" spans="2:18">
      <c r="B33" s="28" t="s">
        <v>24</v>
      </c>
      <c r="C33" s="28" t="s">
        <v>25</v>
      </c>
      <c r="D33" s="29">
        <v>2024</v>
      </c>
      <c r="E33" s="30">
        <v>406.5</v>
      </c>
      <c r="F33" s="31" t="s">
        <v>26</v>
      </c>
      <c r="G33" s="32">
        <v>40</v>
      </c>
      <c r="H33" s="32">
        <v>1</v>
      </c>
      <c r="I33" s="44">
        <f t="shared" ref="I33:I38" si="4">E33*G33*H33</f>
        <v>16260</v>
      </c>
      <c r="K33" s="28" t="s">
        <v>24</v>
      </c>
      <c r="L33" s="28" t="s">
        <v>25</v>
      </c>
      <c r="M33" s="29">
        <v>2024</v>
      </c>
      <c r="N33" s="30">
        <v>0</v>
      </c>
      <c r="O33" s="31" t="s">
        <v>26</v>
      </c>
      <c r="P33" s="32">
        <v>40</v>
      </c>
      <c r="Q33" s="32">
        <v>1</v>
      </c>
      <c r="R33" s="44">
        <f t="shared" ref="R33:R38" si="5">N33*P33*Q33</f>
        <v>0</v>
      </c>
    </row>
    <row r="34" ht="16.5" spans="2:18">
      <c r="B34" s="33" t="s">
        <v>27</v>
      </c>
      <c r="C34" s="33" t="s">
        <v>28</v>
      </c>
      <c r="D34" s="29"/>
      <c r="E34" s="34">
        <v>100</v>
      </c>
      <c r="F34" s="35" t="s">
        <v>26</v>
      </c>
      <c r="G34" s="32">
        <v>40</v>
      </c>
      <c r="H34" s="32">
        <v>1</v>
      </c>
      <c r="I34" s="45">
        <f t="shared" si="4"/>
        <v>4000</v>
      </c>
      <c r="K34" s="33" t="s">
        <v>27</v>
      </c>
      <c r="L34" s="33" t="s">
        <v>28</v>
      </c>
      <c r="M34" s="29"/>
      <c r="N34" s="34">
        <v>50</v>
      </c>
      <c r="O34" s="35" t="s">
        <v>26</v>
      </c>
      <c r="P34" s="32">
        <v>40</v>
      </c>
      <c r="Q34" s="32">
        <v>1</v>
      </c>
      <c r="R34" s="45">
        <f t="shared" si="5"/>
        <v>2000</v>
      </c>
    </row>
    <row r="35" ht="49.5" spans="2:18">
      <c r="B35" s="36" t="s">
        <v>29</v>
      </c>
      <c r="C35" s="36" t="s">
        <v>25</v>
      </c>
      <c r="D35" s="29"/>
      <c r="E35" s="34">
        <v>30</v>
      </c>
      <c r="F35" s="35" t="s">
        <v>26</v>
      </c>
      <c r="G35" s="32">
        <v>40</v>
      </c>
      <c r="H35" s="32">
        <v>1</v>
      </c>
      <c r="I35" s="45">
        <f t="shared" si="4"/>
        <v>1200</v>
      </c>
      <c r="K35" s="36" t="s">
        <v>29</v>
      </c>
      <c r="L35" s="36" t="s">
        <v>25</v>
      </c>
      <c r="M35" s="29"/>
      <c r="N35" s="34">
        <v>0</v>
      </c>
      <c r="O35" s="35" t="s">
        <v>26</v>
      </c>
      <c r="P35" s="32">
        <v>40</v>
      </c>
      <c r="Q35" s="32">
        <v>1</v>
      </c>
      <c r="R35" s="45">
        <f t="shared" si="5"/>
        <v>0</v>
      </c>
    </row>
    <row r="36" ht="16.5" spans="2:18">
      <c r="B36" s="36" t="s">
        <v>30</v>
      </c>
      <c r="C36" s="36" t="s">
        <v>30</v>
      </c>
      <c r="D36" s="29"/>
      <c r="E36" s="34">
        <v>7</v>
      </c>
      <c r="F36" s="35" t="s">
        <v>31</v>
      </c>
      <c r="G36" s="37">
        <v>10</v>
      </c>
      <c r="H36" s="32">
        <v>1</v>
      </c>
      <c r="I36" s="45">
        <f t="shared" si="4"/>
        <v>70</v>
      </c>
      <c r="K36" s="36" t="s">
        <v>30</v>
      </c>
      <c r="L36" s="36" t="s">
        <v>30</v>
      </c>
      <c r="M36" s="29"/>
      <c r="N36" s="34">
        <v>0</v>
      </c>
      <c r="O36" s="35" t="s">
        <v>31</v>
      </c>
      <c r="P36" s="37">
        <v>10</v>
      </c>
      <c r="Q36" s="32">
        <v>1</v>
      </c>
      <c r="R36" s="45">
        <f t="shared" si="5"/>
        <v>0</v>
      </c>
    </row>
    <row r="37" ht="16.5" spans="2:18">
      <c r="B37" s="36" t="s">
        <v>32</v>
      </c>
      <c r="C37" s="36" t="s">
        <v>32</v>
      </c>
      <c r="D37" s="29"/>
      <c r="E37" s="34">
        <v>10</v>
      </c>
      <c r="F37" s="35" t="s">
        <v>31</v>
      </c>
      <c r="G37" s="37">
        <v>30</v>
      </c>
      <c r="H37" s="32">
        <v>1</v>
      </c>
      <c r="I37" s="45">
        <f t="shared" si="4"/>
        <v>300</v>
      </c>
      <c r="K37" s="36" t="s">
        <v>32</v>
      </c>
      <c r="L37" s="36" t="s">
        <v>32</v>
      </c>
      <c r="M37" s="29"/>
      <c r="N37" s="34">
        <v>0</v>
      </c>
      <c r="O37" s="35" t="s">
        <v>31</v>
      </c>
      <c r="P37" s="37">
        <v>30</v>
      </c>
      <c r="Q37" s="32">
        <v>1</v>
      </c>
      <c r="R37" s="45">
        <f t="shared" si="5"/>
        <v>0</v>
      </c>
    </row>
    <row r="38" ht="16.5" spans="2:18">
      <c r="B38" s="36" t="s">
        <v>33</v>
      </c>
      <c r="C38" s="36" t="s">
        <v>34</v>
      </c>
      <c r="D38" s="38"/>
      <c r="E38" s="34">
        <v>15</v>
      </c>
      <c r="F38" s="35" t="s">
        <v>31</v>
      </c>
      <c r="G38" s="37">
        <v>40</v>
      </c>
      <c r="H38" s="32">
        <v>1</v>
      </c>
      <c r="I38" s="45">
        <f t="shared" si="4"/>
        <v>600</v>
      </c>
      <c r="K38" s="36" t="s">
        <v>33</v>
      </c>
      <c r="L38" s="36" t="s">
        <v>34</v>
      </c>
      <c r="M38" s="38"/>
      <c r="N38" s="34">
        <v>0</v>
      </c>
      <c r="O38" s="35" t="s">
        <v>31</v>
      </c>
      <c r="P38" s="37">
        <v>40</v>
      </c>
      <c r="Q38" s="32">
        <v>1</v>
      </c>
      <c r="R38" s="45">
        <f t="shared" si="5"/>
        <v>0</v>
      </c>
    </row>
    <row r="39" ht="16.5" spans="2:18">
      <c r="B39" s="39" t="s">
        <v>35</v>
      </c>
      <c r="C39" s="39"/>
      <c r="D39" s="39"/>
      <c r="E39" s="39"/>
      <c r="F39" s="39"/>
      <c r="G39" s="39"/>
      <c r="H39" s="39"/>
      <c r="I39" s="46">
        <f>SUM(I33:I38)</f>
        <v>22430</v>
      </c>
      <c r="K39" s="39" t="s">
        <v>35</v>
      </c>
      <c r="L39" s="39"/>
      <c r="M39" s="39"/>
      <c r="N39" s="39"/>
      <c r="O39" s="39"/>
      <c r="P39" s="39"/>
      <c r="Q39" s="39"/>
      <c r="R39" s="46">
        <f>SUM(R33:R38)</f>
        <v>2000</v>
      </c>
    </row>
    <row r="40" ht="15" spans="2:18">
      <c r="B40" s="26" t="s">
        <v>38</v>
      </c>
      <c r="C40" s="27"/>
      <c r="D40" s="27"/>
      <c r="E40" s="27"/>
      <c r="F40" s="27"/>
      <c r="G40" s="27"/>
      <c r="H40" s="27"/>
      <c r="I40" s="43"/>
      <c r="K40" s="26" t="s">
        <v>38</v>
      </c>
      <c r="L40" s="27"/>
      <c r="M40" s="27"/>
      <c r="N40" s="27"/>
      <c r="O40" s="27"/>
      <c r="P40" s="27"/>
      <c r="Q40" s="27"/>
      <c r="R40" s="43"/>
    </row>
    <row r="41" ht="49.5" spans="2:18">
      <c r="B41" s="28" t="s">
        <v>24</v>
      </c>
      <c r="C41" s="28" t="s">
        <v>25</v>
      </c>
      <c r="D41" s="29">
        <v>2024</v>
      </c>
      <c r="E41" s="30">
        <v>406.5</v>
      </c>
      <c r="F41" s="31" t="s">
        <v>26</v>
      </c>
      <c r="G41" s="32">
        <v>40</v>
      </c>
      <c r="H41" s="32">
        <v>1</v>
      </c>
      <c r="I41" s="44">
        <f t="shared" ref="I41:I46" si="6">E41*G41*H41</f>
        <v>16260</v>
      </c>
      <c r="K41" s="28" t="s">
        <v>24</v>
      </c>
      <c r="L41" s="28" t="s">
        <v>25</v>
      </c>
      <c r="M41" s="29">
        <v>2024</v>
      </c>
      <c r="N41" s="30">
        <v>0</v>
      </c>
      <c r="O41" s="31" t="s">
        <v>26</v>
      </c>
      <c r="P41" s="32">
        <v>40</v>
      </c>
      <c r="Q41" s="32">
        <v>1</v>
      </c>
      <c r="R41" s="44">
        <f t="shared" ref="R41:R46" si="7">N41*P41*Q41</f>
        <v>0</v>
      </c>
    </row>
    <row r="42" ht="16.5" spans="2:18">
      <c r="B42" s="33" t="s">
        <v>27</v>
      </c>
      <c r="C42" s="33" t="s">
        <v>28</v>
      </c>
      <c r="D42" s="29"/>
      <c r="E42" s="34">
        <v>100</v>
      </c>
      <c r="F42" s="35" t="s">
        <v>26</v>
      </c>
      <c r="G42" s="32">
        <v>40</v>
      </c>
      <c r="H42" s="32">
        <v>1</v>
      </c>
      <c r="I42" s="45">
        <f t="shared" si="6"/>
        <v>4000</v>
      </c>
      <c r="K42" s="33" t="s">
        <v>27</v>
      </c>
      <c r="L42" s="33" t="s">
        <v>28</v>
      </c>
      <c r="M42" s="29"/>
      <c r="N42" s="34">
        <v>50</v>
      </c>
      <c r="O42" s="35" t="s">
        <v>26</v>
      </c>
      <c r="P42" s="32">
        <v>40</v>
      </c>
      <c r="Q42" s="32">
        <v>1</v>
      </c>
      <c r="R42" s="45">
        <f t="shared" si="7"/>
        <v>2000</v>
      </c>
    </row>
    <row r="43" ht="49.5" spans="2:18">
      <c r="B43" s="36" t="s">
        <v>29</v>
      </c>
      <c r="C43" s="36" t="s">
        <v>25</v>
      </c>
      <c r="D43" s="29"/>
      <c r="E43" s="34">
        <v>30</v>
      </c>
      <c r="F43" s="35" t="s">
        <v>26</v>
      </c>
      <c r="G43" s="32">
        <v>40</v>
      </c>
      <c r="H43" s="32">
        <v>1</v>
      </c>
      <c r="I43" s="45">
        <f t="shared" si="6"/>
        <v>1200</v>
      </c>
      <c r="K43" s="36" t="s">
        <v>29</v>
      </c>
      <c r="L43" s="36" t="s">
        <v>25</v>
      </c>
      <c r="M43" s="29"/>
      <c r="N43" s="34">
        <v>0</v>
      </c>
      <c r="O43" s="35" t="s">
        <v>26</v>
      </c>
      <c r="P43" s="32">
        <v>40</v>
      </c>
      <c r="Q43" s="32">
        <v>1</v>
      </c>
      <c r="R43" s="45">
        <f t="shared" si="7"/>
        <v>0</v>
      </c>
    </row>
    <row r="44" ht="16.5" spans="2:18">
      <c r="B44" s="36" t="s">
        <v>30</v>
      </c>
      <c r="C44" s="36" t="s">
        <v>30</v>
      </c>
      <c r="D44" s="29"/>
      <c r="E44" s="34">
        <v>7</v>
      </c>
      <c r="F44" s="35" t="s">
        <v>31</v>
      </c>
      <c r="G44" s="37">
        <v>10</v>
      </c>
      <c r="H44" s="32">
        <v>1</v>
      </c>
      <c r="I44" s="45">
        <f t="shared" si="6"/>
        <v>70</v>
      </c>
      <c r="K44" s="36" t="s">
        <v>30</v>
      </c>
      <c r="L44" s="36" t="s">
        <v>30</v>
      </c>
      <c r="M44" s="29"/>
      <c r="N44" s="34">
        <v>0</v>
      </c>
      <c r="O44" s="35" t="s">
        <v>31</v>
      </c>
      <c r="P44" s="37">
        <v>10</v>
      </c>
      <c r="Q44" s="32">
        <v>1</v>
      </c>
      <c r="R44" s="45">
        <f t="shared" si="7"/>
        <v>0</v>
      </c>
    </row>
    <row r="45" ht="16.5" spans="2:18">
      <c r="B45" s="36" t="s">
        <v>32</v>
      </c>
      <c r="C45" s="36" t="s">
        <v>32</v>
      </c>
      <c r="D45" s="29"/>
      <c r="E45" s="34">
        <v>10</v>
      </c>
      <c r="F45" s="35" t="s">
        <v>31</v>
      </c>
      <c r="G45" s="37">
        <v>30</v>
      </c>
      <c r="H45" s="32">
        <v>1</v>
      </c>
      <c r="I45" s="45">
        <f t="shared" si="6"/>
        <v>300</v>
      </c>
      <c r="K45" s="36" t="s">
        <v>32</v>
      </c>
      <c r="L45" s="36" t="s">
        <v>32</v>
      </c>
      <c r="M45" s="29"/>
      <c r="N45" s="34">
        <v>0</v>
      </c>
      <c r="O45" s="35" t="s">
        <v>31</v>
      </c>
      <c r="P45" s="37">
        <v>30</v>
      </c>
      <c r="Q45" s="32">
        <v>1</v>
      </c>
      <c r="R45" s="45">
        <f t="shared" si="7"/>
        <v>0</v>
      </c>
    </row>
    <row r="46" ht="16.5" spans="2:18">
      <c r="B46" s="36" t="s">
        <v>33</v>
      </c>
      <c r="C46" s="36" t="s">
        <v>34</v>
      </c>
      <c r="D46" s="38"/>
      <c r="E46" s="34">
        <v>15</v>
      </c>
      <c r="F46" s="35" t="s">
        <v>31</v>
      </c>
      <c r="G46" s="37">
        <v>40</v>
      </c>
      <c r="H46" s="32">
        <v>1</v>
      </c>
      <c r="I46" s="45">
        <f t="shared" si="6"/>
        <v>600</v>
      </c>
      <c r="K46" s="36" t="s">
        <v>33</v>
      </c>
      <c r="L46" s="36" t="s">
        <v>34</v>
      </c>
      <c r="M46" s="38"/>
      <c r="N46" s="34">
        <v>0</v>
      </c>
      <c r="O46" s="35" t="s">
        <v>31</v>
      </c>
      <c r="P46" s="37">
        <v>40</v>
      </c>
      <c r="Q46" s="32">
        <v>1</v>
      </c>
      <c r="R46" s="45">
        <f t="shared" si="7"/>
        <v>0</v>
      </c>
    </row>
    <row r="47" ht="16.5" spans="2:18">
      <c r="B47" s="39" t="s">
        <v>35</v>
      </c>
      <c r="C47" s="39"/>
      <c r="D47" s="39"/>
      <c r="E47" s="39"/>
      <c r="F47" s="39"/>
      <c r="G47" s="39"/>
      <c r="H47" s="39"/>
      <c r="I47" s="46">
        <f>SUM(I41:I46)</f>
        <v>22430</v>
      </c>
      <c r="K47" s="39" t="s">
        <v>35</v>
      </c>
      <c r="L47" s="39"/>
      <c r="M47" s="39"/>
      <c r="N47" s="39"/>
      <c r="O47" s="39"/>
      <c r="P47" s="39"/>
      <c r="Q47" s="39"/>
      <c r="R47" s="46">
        <f>SUM(R41:R46)</f>
        <v>2000</v>
      </c>
    </row>
    <row r="48" ht="16.5" spans="2:18">
      <c r="B48" s="20" t="s">
        <v>12</v>
      </c>
      <c r="C48" s="20"/>
      <c r="D48" s="20"/>
      <c r="E48" s="20"/>
      <c r="F48" s="20"/>
      <c r="G48" s="20"/>
      <c r="H48" s="20"/>
      <c r="I48" s="47">
        <f>I23+I31+I39+I47</f>
        <v>89720</v>
      </c>
      <c r="K48" s="48" t="s">
        <v>39</v>
      </c>
      <c r="L48" s="48"/>
      <c r="M48" s="48"/>
      <c r="N48" s="48"/>
      <c r="O48" s="48"/>
      <c r="P48" s="48"/>
      <c r="Q48" s="48"/>
      <c r="R48" s="46">
        <f>R23+R31+R39+R47</f>
        <v>24000</v>
      </c>
    </row>
    <row r="49" ht="16.5" spans="11:18">
      <c r="K49" s="48" t="s">
        <v>40</v>
      </c>
      <c r="L49" s="48"/>
      <c r="M49" s="48"/>
      <c r="N49" s="48"/>
      <c r="O49" s="48"/>
      <c r="P49" s="48"/>
      <c r="Q49" s="48"/>
      <c r="R49" s="49">
        <f>I48</f>
        <v>89720</v>
      </c>
    </row>
    <row r="50" ht="16.5" spans="11:18">
      <c r="K50" s="48" t="s">
        <v>41</v>
      </c>
      <c r="L50" s="48"/>
      <c r="M50" s="48"/>
      <c r="N50" s="48"/>
      <c r="O50" s="48"/>
      <c r="P50" s="48"/>
      <c r="Q50" s="48"/>
      <c r="R50" s="49">
        <f>R49-R48</f>
        <v>65720</v>
      </c>
    </row>
    <row r="51" ht="16.5" spans="11:18">
      <c r="K51" s="48" t="s">
        <v>42</v>
      </c>
      <c r="L51" s="48"/>
      <c r="M51" s="48"/>
      <c r="N51" s="48"/>
      <c r="O51" s="48"/>
      <c r="P51" s="48"/>
      <c r="Q51" s="48"/>
      <c r="R51" s="50">
        <f>R50/R49</f>
        <v>0.732501114578689</v>
      </c>
    </row>
    <row r="52" spans="18:18">
      <c r="R52" s="51"/>
    </row>
  </sheetData>
  <mergeCells count="33">
    <mergeCell ref="B1:C1"/>
    <mergeCell ref="B8:C8"/>
    <mergeCell ref="B10:C10"/>
    <mergeCell ref="K14:R14"/>
    <mergeCell ref="B16:I16"/>
    <mergeCell ref="K16:R16"/>
    <mergeCell ref="B23:H23"/>
    <mergeCell ref="K23:Q23"/>
    <mergeCell ref="B24:I24"/>
    <mergeCell ref="K24:R24"/>
    <mergeCell ref="B31:H31"/>
    <mergeCell ref="K31:Q31"/>
    <mergeCell ref="B32:I32"/>
    <mergeCell ref="K32:R32"/>
    <mergeCell ref="B39:H39"/>
    <mergeCell ref="K39:Q39"/>
    <mergeCell ref="B40:I40"/>
    <mergeCell ref="K40:R40"/>
    <mergeCell ref="B47:H47"/>
    <mergeCell ref="K47:Q47"/>
    <mergeCell ref="B48:H48"/>
    <mergeCell ref="K48:Q48"/>
    <mergeCell ref="K49:Q49"/>
    <mergeCell ref="K50:Q50"/>
    <mergeCell ref="K51:Q51"/>
    <mergeCell ref="D17:D22"/>
    <mergeCell ref="D25:D30"/>
    <mergeCell ref="D33:D38"/>
    <mergeCell ref="D41:D46"/>
    <mergeCell ref="M17:M22"/>
    <mergeCell ref="M25:M30"/>
    <mergeCell ref="M33:M38"/>
    <mergeCell ref="M41:M46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kyle.zhang</cp:lastModifiedBy>
  <dcterms:created xsi:type="dcterms:W3CDTF">2016-06-29T09:42:00Z</dcterms:created>
  <cp:lastPrinted>2021-01-08T06:16:00Z</cp:lastPrinted>
  <dcterms:modified xsi:type="dcterms:W3CDTF">2024-07-17T07:11:16Z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3A3CE3C168EF481EA1DFDED980AA815C_13</vt:lpwstr>
  </property>
</Properties>
</file>