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报价单&amp;PE" sheetId="5" r:id="rId1"/>
  </sheets>
  <calcPr calcId="144525"/>
</workbook>
</file>

<file path=xl/sharedStrings.xml><?xml version="1.0" encoding="utf-8"?>
<sst xmlns="http://schemas.openxmlformats.org/spreadsheetml/2006/main" count="148" uniqueCount="64">
  <si>
    <t>2024森世海亚金纳多ASAD大会资讯幻灯传递制作项目</t>
  </si>
  <si>
    <t>Agency: must fill in
供应商（填入右边橘色处）</t>
  </si>
  <si>
    <t>上海麦田公共关系咨询有限公司</t>
  </si>
  <si>
    <t>Item</t>
  </si>
  <si>
    <t>Descripation描述</t>
  </si>
  <si>
    <t>Quotation报价</t>
  </si>
  <si>
    <t>最终优惠总计 Total</t>
  </si>
  <si>
    <t>报价单明细表 Quotation Breakdown</t>
  </si>
  <si>
    <t>预估PE</t>
  </si>
  <si>
    <t xml:space="preserve">Item  </t>
  </si>
  <si>
    <t>Descripation</t>
  </si>
  <si>
    <t>Unit</t>
  </si>
  <si>
    <t>Set</t>
  </si>
  <si>
    <t>Qty</t>
  </si>
  <si>
    <t>Unit Price</t>
  </si>
  <si>
    <t>Total(RMB)</t>
  </si>
  <si>
    <t xml:space="preserve"> ASAD2024 讨论大纲</t>
  </si>
  <si>
    <t>1-1</t>
  </si>
  <si>
    <t>大纲撰写</t>
  </si>
  <si>
    <t>根据大会相关热点议题撰写大纲</t>
  </si>
  <si>
    <t>套</t>
  </si>
  <si>
    <t>Total：</t>
  </si>
  <si>
    <t xml:space="preserve"> ASAD2024 讨论大纲检索</t>
  </si>
  <si>
    <t>2-1</t>
  </si>
  <si>
    <t>中文原文下载</t>
  </si>
  <si>
    <t>根据检索的文献进行中文原文下载（预估40篇，最终按实际结算）</t>
  </si>
  <si>
    <t>篇</t>
  </si>
  <si>
    <t>2-2</t>
  </si>
  <si>
    <t>英文原文下载</t>
  </si>
  <si>
    <t>根据检索的文献进行英文原文下载（预估10篇，最终按实际结算）</t>
  </si>
  <si>
    <t>2-3</t>
  </si>
  <si>
    <t>主题检索</t>
  </si>
  <si>
    <t>根据主题词对相关文献进行检索、阅读、汇总</t>
  </si>
  <si>
    <t>个</t>
  </si>
  <si>
    <t>2-4</t>
  </si>
  <si>
    <t>医学经理</t>
  </si>
  <si>
    <t>查询梳理文献，梳理支持文件（标题、摘要），根据已下载的文献整理，word/excel形式交付</t>
  </si>
  <si>
    <t>工时</t>
  </si>
  <si>
    <t>ASAD 2024 最新热点解读介绍幻灯一套 约30页</t>
  </si>
  <si>
    <t>3-1</t>
  </si>
  <si>
    <t>幻灯内容撰写</t>
  </si>
  <si>
    <t>PPT撰写，包括医学编辑、适量文献检索、文献标注及解说词（约30页内容，按实际结算）</t>
  </si>
  <si>
    <t>页</t>
  </si>
  <si>
    <t>3-2</t>
  </si>
  <si>
    <t>幻灯美化</t>
  </si>
  <si>
    <t>PPT美化，包括图标重绘、字体设计等</t>
  </si>
  <si>
    <t>3-3</t>
  </si>
  <si>
    <t>幻灯框架</t>
  </si>
  <si>
    <t>根据已有标题提供幻灯大纲</t>
  </si>
  <si>
    <t>ASAD 2024 中国讲者讲课内容制作幻灯一套约 30页</t>
  </si>
  <si>
    <t>4-1</t>
  </si>
  <si>
    <t>4-2</t>
  </si>
  <si>
    <t>4-3</t>
  </si>
  <si>
    <t>ASAD 2024大会注册费</t>
  </si>
  <si>
    <t>5-1</t>
  </si>
  <si>
    <t>官网会员注册费用</t>
  </si>
  <si>
    <t>未含税Total：</t>
  </si>
  <si>
    <t>预估成本总计：</t>
  </si>
  <si>
    <t>税 Tax</t>
  </si>
  <si>
    <t>不含税项目金额：</t>
  </si>
  <si>
    <t>利润：</t>
  </si>
  <si>
    <t>Total Amount</t>
  </si>
  <si>
    <t>预估PE毛利率：</t>
  </si>
  <si>
    <t>最终优惠价</t>
  </si>
</sst>
</file>

<file path=xl/styles.xml><?xml version="1.0" encoding="utf-8"?>
<styleSheet xmlns="http://schemas.openxmlformats.org/spreadsheetml/2006/main" xmlns:xr9="http://schemas.microsoft.com/office/spreadsheetml/2016/revision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* #,##0.00_);_(* \(#,##0.00\);_(* &quot;-&quot;??_);_(@_)"/>
    <numFmt numFmtId="177" formatCode="&quot;￥&quot;#,##0.00_);[Red]\(&quot;￥&quot;#,##0.00\)"/>
    <numFmt numFmtId="178" formatCode="0_);\(0\)"/>
    <numFmt numFmtId="179" formatCode="#,##0.00_ "/>
    <numFmt numFmtId="180" formatCode="0.00_ "/>
  </numFmts>
  <fonts count="49">
    <font>
      <sz val="12"/>
      <name val="宋体"/>
      <charset val="134"/>
    </font>
    <font>
      <sz val="12"/>
      <color theme="1"/>
      <name val="微软雅黑"/>
      <charset val="134"/>
    </font>
    <font>
      <sz val="12"/>
      <name val="微软雅黑"/>
      <charset val="134"/>
    </font>
    <font>
      <sz val="12"/>
      <color rgb="FFFF0000"/>
      <name val="微软雅黑"/>
      <charset val="134"/>
    </font>
    <font>
      <b/>
      <sz val="12"/>
      <name val="微软雅黑"/>
      <charset val="134"/>
    </font>
    <font>
      <b/>
      <sz val="16"/>
      <color theme="1"/>
      <name val="微软雅黑"/>
      <charset val="134"/>
    </font>
    <font>
      <sz val="16"/>
      <color theme="1"/>
      <name val="微软雅黑"/>
      <charset val="134"/>
    </font>
    <font>
      <sz val="11"/>
      <color theme="1"/>
      <name val="微软雅黑"/>
      <charset val="134"/>
    </font>
    <font>
      <b/>
      <sz val="12"/>
      <color theme="1"/>
      <name val="微软雅黑"/>
      <charset val="134"/>
    </font>
    <font>
      <b/>
      <sz val="12"/>
      <color rgb="FFFF0000"/>
      <name val="微软雅黑"/>
      <charset val="134"/>
    </font>
    <font>
      <sz val="14"/>
      <color theme="1"/>
      <name val="微软雅黑"/>
      <charset val="134"/>
    </font>
    <font>
      <b/>
      <sz val="12"/>
      <color indexed="9"/>
      <name val="微软雅黑"/>
      <charset val="134"/>
    </font>
    <font>
      <b/>
      <sz val="11"/>
      <color indexed="9"/>
      <name val="微软雅黑"/>
      <charset val="134"/>
    </font>
    <font>
      <b/>
      <sz val="10"/>
      <color rgb="FFFF0000"/>
      <name val="微软雅黑"/>
      <charset val="134"/>
    </font>
    <font>
      <b/>
      <sz val="10"/>
      <color theme="1"/>
      <name val="微软雅黑"/>
      <charset val="134"/>
    </font>
    <font>
      <b/>
      <u/>
      <sz val="12"/>
      <color theme="1"/>
      <name val="微软雅黑"/>
      <charset val="134"/>
    </font>
    <font>
      <b/>
      <sz val="16"/>
      <color rgb="FFFF0000"/>
      <name val="微软雅黑"/>
      <charset val="134"/>
    </font>
    <font>
      <b/>
      <sz val="10"/>
      <name val="微软雅黑"/>
      <charset val="134"/>
    </font>
    <font>
      <b/>
      <sz val="10"/>
      <color indexed="9"/>
      <name val="微软雅黑"/>
      <charset val="134"/>
    </font>
    <font>
      <b/>
      <u/>
      <sz val="12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Verdana"/>
      <charset val="134"/>
    </font>
    <font>
      <sz val="11"/>
      <color indexed="8"/>
      <name val="Calibri"/>
      <charset val="134"/>
    </font>
    <font>
      <sz val="10"/>
      <name val="Arial"/>
      <charset val="134"/>
    </font>
    <font>
      <sz val="10"/>
      <color indexed="8"/>
      <name val="Arial"/>
      <charset val="134"/>
    </font>
    <font>
      <sz val="11"/>
      <color indexed="20"/>
      <name val="ＭＳ Ｐゴシック"/>
      <charset val="128"/>
    </font>
    <font>
      <sz val="11"/>
      <color indexed="20"/>
      <name val="Calibri"/>
      <charset val="134"/>
    </font>
    <font>
      <sz val="11"/>
      <color indexed="8"/>
      <name val="宋体"/>
      <charset val="134"/>
    </font>
    <font>
      <sz val="11"/>
      <color indexed="17"/>
      <name val="ＭＳ Ｐゴシック"/>
      <charset val="128"/>
    </font>
    <font>
      <sz val="11"/>
      <color indexed="17"/>
      <name val="Calibri"/>
      <charset val="134"/>
    </font>
  </fonts>
  <fills count="41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0">
    <xf numFmtId="0" fontId="0" fillId="0" borderId="0"/>
    <xf numFmtId="176" fontId="0" fillId="0" borderId="0" applyFont="0" applyFill="0" applyBorder="0" applyAlignment="0" applyProtection="0"/>
    <xf numFmtId="44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2" fontId="2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9" borderId="11" applyNumberFormat="0" applyAlignment="0" applyProtection="0">
      <alignment vertical="center"/>
    </xf>
    <xf numFmtId="0" fontId="30" fillId="10" borderId="12" applyNumberFormat="0" applyAlignment="0" applyProtection="0">
      <alignment vertical="center"/>
    </xf>
    <xf numFmtId="0" fontId="31" fillId="10" borderId="11" applyNumberFormat="0" applyAlignment="0" applyProtection="0">
      <alignment vertical="center"/>
    </xf>
    <xf numFmtId="0" fontId="32" fillId="11" borderId="13" applyNumberFormat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39" fillId="37" borderId="0" applyNumberFormat="0" applyBorder="0" applyAlignment="0" applyProtection="0">
      <alignment vertical="center"/>
    </xf>
    <xf numFmtId="0" fontId="38" fillId="38" borderId="0" applyNumberFormat="0" applyBorder="0" applyAlignment="0" applyProtection="0">
      <alignment vertical="center"/>
    </xf>
    <xf numFmtId="0" fontId="40" fillId="0" borderId="0"/>
    <xf numFmtId="43" fontId="41" fillId="0" borderId="0" applyFont="0" applyFill="0" applyBorder="0" applyAlignment="0" applyProtection="0"/>
    <xf numFmtId="0" fontId="41" fillId="0" borderId="0"/>
    <xf numFmtId="0" fontId="42" fillId="0" borderId="0"/>
    <xf numFmtId="0" fontId="43" fillId="0" borderId="0">
      <alignment vertical="top"/>
    </xf>
    <xf numFmtId="0" fontId="42" fillId="0" borderId="0">
      <alignment vertical="top"/>
    </xf>
    <xf numFmtId="0" fontId="44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2" fillId="0" borderId="0">
      <alignment vertical="top"/>
    </xf>
    <xf numFmtId="0" fontId="42" fillId="0" borderId="0">
      <alignment vertical="top"/>
    </xf>
    <xf numFmtId="0" fontId="42" fillId="0" borderId="0">
      <alignment vertical="top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2" fillId="0" borderId="0">
      <alignment vertical="top"/>
    </xf>
    <xf numFmtId="0" fontId="42" fillId="0" borderId="0"/>
    <xf numFmtId="0" fontId="0" fillId="0" borderId="0"/>
    <xf numFmtId="0" fontId="47" fillId="40" borderId="0" applyNumberFormat="0" applyBorder="0" applyAlignment="0" applyProtection="0">
      <alignment vertical="center"/>
    </xf>
    <xf numFmtId="0" fontId="48" fillId="4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3" fillId="0" borderId="0">
      <alignment vertical="top"/>
    </xf>
  </cellStyleXfs>
  <cellXfs count="115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2" fillId="0" borderId="0" xfId="0" applyFont="1"/>
    <xf numFmtId="0" fontId="3" fillId="0" borderId="0" xfId="0" applyFont="1"/>
    <xf numFmtId="0" fontId="4" fillId="0" borderId="0" xfId="0" applyFont="1"/>
    <xf numFmtId="49" fontId="2" fillId="0" borderId="0" xfId="0" applyNumberFormat="1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1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center"/>
    </xf>
    <xf numFmtId="0" fontId="1" fillId="0" borderId="0" xfId="0" applyFont="1" applyAlignment="1">
      <alignment horizontal="right" wrapText="1"/>
    </xf>
    <xf numFmtId="0" fontId="7" fillId="2" borderId="0" xfId="0" applyFont="1" applyFill="1" applyAlignment="1">
      <alignment horizontal="right" wrapText="1"/>
    </xf>
    <xf numFmtId="0" fontId="1" fillId="0" borderId="0" xfId="0" applyFont="1" applyAlignment="1">
      <alignment horizontal="left" vertical="top" wrapText="1"/>
    </xf>
    <xf numFmtId="177" fontId="1" fillId="0" borderId="0" xfId="0" applyNumberFormat="1" applyFont="1" applyAlignment="1">
      <alignment horizontal="center" vertical="center" wrapText="1"/>
    </xf>
    <xf numFmtId="49" fontId="8" fillId="3" borderId="1" xfId="0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vertical="center"/>
    </xf>
    <xf numFmtId="0" fontId="8" fillId="3" borderId="2" xfId="0" applyFont="1" applyFill="1" applyBorder="1" applyAlignment="1">
      <alignment vertical="center" wrapText="1"/>
    </xf>
    <xf numFmtId="0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176" fontId="8" fillId="0" borderId="2" xfId="1" applyFont="1" applyBorder="1" applyAlignment="1"/>
    <xf numFmtId="49" fontId="1" fillId="0" borderId="1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 wrapText="1"/>
    </xf>
    <xf numFmtId="176" fontId="9" fillId="0" borderId="2" xfId="1" applyFont="1" applyBorder="1" applyAlignment="1"/>
    <xf numFmtId="0" fontId="10" fillId="0" borderId="3" xfId="0" applyFont="1" applyBorder="1" applyAlignment="1">
      <alignment horizontal="center" wrapText="1"/>
    </xf>
    <xf numFmtId="0" fontId="6" fillId="0" borderId="0" xfId="0" applyFont="1" applyAlignment="1">
      <alignment horizontal="left" wrapText="1"/>
    </xf>
    <xf numFmtId="49" fontId="11" fillId="4" borderId="2" xfId="0" applyNumberFormat="1" applyFont="1" applyFill="1" applyBorder="1" applyAlignment="1">
      <alignment horizontal="center" vertical="center" wrapText="1"/>
    </xf>
    <xf numFmtId="0" fontId="11" fillId="4" borderId="2" xfId="0" applyFont="1" applyFill="1" applyBorder="1" applyAlignment="1">
      <alignment vertical="center" wrapText="1"/>
    </xf>
    <xf numFmtId="0" fontId="11" fillId="4" borderId="2" xfId="0" applyFont="1" applyFill="1" applyBorder="1" applyAlignment="1">
      <alignment horizontal="center" vertical="center" wrapText="1"/>
    </xf>
    <xf numFmtId="178" fontId="12" fillId="4" borderId="2" xfId="0" applyNumberFormat="1" applyFont="1" applyFill="1" applyBorder="1" applyAlignment="1">
      <alignment horizontal="center" vertical="center" wrapText="1"/>
    </xf>
    <xf numFmtId="178" fontId="11" fillId="4" borderId="2" xfId="0" applyNumberFormat="1" applyFont="1" applyFill="1" applyBorder="1" applyAlignment="1">
      <alignment horizontal="center" vertical="center" wrapText="1"/>
    </xf>
    <xf numFmtId="0" fontId="8" fillId="5" borderId="2" xfId="0" applyNumberFormat="1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 vertical="center"/>
    </xf>
    <xf numFmtId="178" fontId="1" fillId="5" borderId="2" xfId="0" applyNumberFormat="1" applyFont="1" applyFill="1" applyBorder="1" applyAlignment="1">
      <alignment horizontal="center" vertical="center"/>
    </xf>
    <xf numFmtId="177" fontId="8" fillId="5" borderId="2" xfId="0" applyNumberFormat="1" applyFont="1" applyFill="1" applyBorder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/>
    </xf>
    <xf numFmtId="178" fontId="1" fillId="0" borderId="2" xfId="0" applyNumberFormat="1" applyFont="1" applyBorder="1" applyAlignment="1">
      <alignment horizontal="center" vertical="center"/>
    </xf>
    <xf numFmtId="177" fontId="1" fillId="0" borderId="2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right"/>
    </xf>
    <xf numFmtId="0" fontId="8" fillId="0" borderId="5" xfId="0" applyFont="1" applyBorder="1" applyAlignment="1">
      <alignment horizontal="right"/>
    </xf>
    <xf numFmtId="0" fontId="8" fillId="0" borderId="6" xfId="0" applyFont="1" applyBorder="1" applyAlignment="1">
      <alignment horizontal="right"/>
    </xf>
    <xf numFmtId="177" fontId="8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49" fontId="1" fillId="0" borderId="4" xfId="65" applyNumberFormat="1" applyFont="1" applyBorder="1" applyAlignment="1">
      <alignment horizontal="center" vertical="center" wrapText="1"/>
    </xf>
    <xf numFmtId="0" fontId="1" fillId="0" borderId="4" xfId="65" applyFont="1" applyBorder="1" applyAlignment="1">
      <alignment vertical="center" wrapText="1"/>
    </xf>
    <xf numFmtId="0" fontId="1" fillId="0" borderId="2" xfId="65" applyFont="1" applyBorder="1" applyAlignment="1">
      <alignment horizontal="left" wrapText="1"/>
    </xf>
    <xf numFmtId="0" fontId="1" fillId="0" borderId="2" xfId="65" applyFont="1" applyBorder="1" applyAlignment="1">
      <alignment horizontal="center" wrapText="1"/>
    </xf>
    <xf numFmtId="0" fontId="1" fillId="0" borderId="2" xfId="65" applyFont="1" applyBorder="1" applyAlignment="1">
      <alignment horizontal="center" vertical="center" wrapText="1"/>
    </xf>
    <xf numFmtId="178" fontId="1" fillId="0" borderId="2" xfId="65" applyNumberFormat="1" applyFont="1" applyBorder="1" applyAlignment="1">
      <alignment horizontal="center" vertical="center" wrapText="1"/>
    </xf>
    <xf numFmtId="177" fontId="1" fillId="0" borderId="2" xfId="65" applyNumberFormat="1" applyFont="1" applyBorder="1" applyAlignment="1">
      <alignment horizontal="center" vertical="center" wrapText="1"/>
    </xf>
    <xf numFmtId="49" fontId="1" fillId="0" borderId="4" xfId="65" applyNumberFormat="1" applyFont="1" applyBorder="1" applyAlignment="1">
      <alignment horizontal="center" vertical="center"/>
    </xf>
    <xf numFmtId="0" fontId="1" fillId="0" borderId="2" xfId="65" applyFont="1" applyBorder="1" applyAlignment="1">
      <alignment vertical="center"/>
    </xf>
    <xf numFmtId="0" fontId="1" fillId="0" borderId="2" xfId="65" applyFont="1" applyBorder="1" applyAlignment="1">
      <alignment horizontal="left"/>
    </xf>
    <xf numFmtId="0" fontId="1" fillId="0" borderId="2" xfId="65" applyFont="1" applyBorder="1" applyAlignment="1">
      <alignment horizontal="center"/>
    </xf>
    <xf numFmtId="0" fontId="1" fillId="0" borderId="2" xfId="65" applyFont="1" applyBorder="1" applyAlignment="1">
      <alignment horizontal="center" vertical="center"/>
    </xf>
    <xf numFmtId="178" fontId="1" fillId="0" borderId="2" xfId="65" applyNumberFormat="1" applyFont="1" applyBorder="1" applyAlignment="1">
      <alignment horizontal="center" vertical="center"/>
    </xf>
    <xf numFmtId="177" fontId="1" fillId="0" borderId="2" xfId="65" applyNumberFormat="1" applyFont="1" applyBorder="1" applyAlignment="1">
      <alignment horizontal="center" vertical="center"/>
    </xf>
    <xf numFmtId="0" fontId="1" fillId="0" borderId="5" xfId="65" applyFont="1" applyBorder="1" applyAlignment="1">
      <alignment vertical="center"/>
    </xf>
    <xf numFmtId="0" fontId="4" fillId="5" borderId="2" xfId="0" applyNumberFormat="1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center" vertical="center"/>
    </xf>
    <xf numFmtId="178" fontId="2" fillId="5" borderId="2" xfId="0" applyNumberFormat="1" applyFont="1" applyFill="1" applyBorder="1" applyAlignment="1">
      <alignment horizontal="center" vertical="center"/>
    </xf>
    <xf numFmtId="177" fontId="4" fillId="5" borderId="2" xfId="0" applyNumberFormat="1" applyFont="1" applyFill="1" applyBorder="1" applyAlignment="1">
      <alignment horizontal="center" vertical="center"/>
    </xf>
    <xf numFmtId="49" fontId="2" fillId="0" borderId="4" xfId="65" applyNumberFormat="1" applyFont="1" applyBorder="1" applyAlignment="1">
      <alignment horizontal="center" vertical="center" wrapText="1"/>
    </xf>
    <xf numFmtId="0" fontId="2" fillId="0" borderId="4" xfId="65" applyFont="1" applyBorder="1" applyAlignment="1">
      <alignment vertical="center" wrapText="1"/>
    </xf>
    <xf numFmtId="0" fontId="2" fillId="0" borderId="2" xfId="65" applyFont="1" applyBorder="1" applyAlignment="1">
      <alignment horizontal="left" wrapText="1"/>
    </xf>
    <xf numFmtId="0" fontId="2" fillId="0" borderId="2" xfId="65" applyFont="1" applyBorder="1" applyAlignment="1">
      <alignment horizontal="center" wrapText="1"/>
    </xf>
    <xf numFmtId="0" fontId="2" fillId="0" borderId="2" xfId="65" applyFont="1" applyBorder="1" applyAlignment="1">
      <alignment horizontal="center" vertical="center" wrapText="1"/>
    </xf>
    <xf numFmtId="178" fontId="2" fillId="0" borderId="2" xfId="65" applyNumberFormat="1" applyFont="1" applyBorder="1" applyAlignment="1">
      <alignment horizontal="center" vertical="center" wrapText="1"/>
    </xf>
    <xf numFmtId="177" fontId="2" fillId="0" borderId="2" xfId="65" applyNumberFormat="1" applyFont="1" applyBorder="1" applyAlignment="1">
      <alignment horizontal="center" vertical="center" wrapText="1"/>
    </xf>
    <xf numFmtId="49" fontId="2" fillId="0" borderId="4" xfId="65" applyNumberFormat="1" applyFont="1" applyBorder="1" applyAlignment="1">
      <alignment horizontal="center" vertical="center"/>
    </xf>
    <xf numFmtId="0" fontId="2" fillId="0" borderId="2" xfId="65" applyFont="1" applyBorder="1" applyAlignment="1">
      <alignment vertical="center"/>
    </xf>
    <xf numFmtId="0" fontId="2" fillId="0" borderId="2" xfId="65" applyFont="1" applyBorder="1" applyAlignment="1">
      <alignment horizontal="left"/>
    </xf>
    <xf numFmtId="0" fontId="2" fillId="0" borderId="2" xfId="65" applyFont="1" applyBorder="1" applyAlignment="1">
      <alignment horizontal="center"/>
    </xf>
    <xf numFmtId="0" fontId="2" fillId="0" borderId="2" xfId="65" applyFont="1" applyBorder="1" applyAlignment="1">
      <alignment horizontal="center" vertical="center"/>
    </xf>
    <xf numFmtId="178" fontId="2" fillId="0" borderId="2" xfId="65" applyNumberFormat="1" applyFont="1" applyBorder="1" applyAlignment="1">
      <alignment horizontal="center" vertical="center"/>
    </xf>
    <xf numFmtId="177" fontId="2" fillId="0" borderId="2" xfId="65" applyNumberFormat="1" applyFont="1" applyBorder="1" applyAlignment="1">
      <alignment horizontal="center" vertical="center"/>
    </xf>
    <xf numFmtId="0" fontId="2" fillId="0" borderId="5" xfId="65" applyFont="1" applyBorder="1" applyAlignment="1">
      <alignment vertical="center"/>
    </xf>
    <xf numFmtId="0" fontId="4" fillId="0" borderId="1" xfId="0" applyFont="1" applyBorder="1" applyAlignment="1">
      <alignment horizontal="right"/>
    </xf>
    <xf numFmtId="0" fontId="4" fillId="0" borderId="5" xfId="0" applyFont="1" applyBorder="1" applyAlignment="1">
      <alignment horizontal="right"/>
    </xf>
    <xf numFmtId="0" fontId="4" fillId="0" borderId="6" xfId="0" applyFont="1" applyBorder="1" applyAlignment="1">
      <alignment horizontal="right"/>
    </xf>
    <xf numFmtId="177" fontId="4" fillId="0" borderId="2" xfId="65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right"/>
    </xf>
    <xf numFmtId="0" fontId="8" fillId="5" borderId="2" xfId="0" applyFont="1" applyFill="1" applyBorder="1" applyAlignment="1">
      <alignment horizontal="center" vertical="center"/>
    </xf>
    <xf numFmtId="9" fontId="8" fillId="5" borderId="1" xfId="0" applyNumberFormat="1" applyFont="1" applyFill="1" applyBorder="1" applyAlignment="1">
      <alignment horizontal="center"/>
    </xf>
    <xf numFmtId="9" fontId="8" fillId="5" borderId="5" xfId="0" applyNumberFormat="1" applyFont="1" applyFill="1" applyBorder="1" applyAlignment="1">
      <alignment horizontal="center"/>
    </xf>
    <xf numFmtId="9" fontId="8" fillId="5" borderId="6" xfId="0" applyNumberFormat="1" applyFont="1" applyFill="1" applyBorder="1" applyAlignment="1">
      <alignment horizontal="center"/>
    </xf>
    <xf numFmtId="0" fontId="13" fillId="6" borderId="1" xfId="0" applyFont="1" applyFill="1" applyBorder="1" applyAlignment="1">
      <alignment horizontal="right" vertical="center"/>
    </xf>
    <xf numFmtId="0" fontId="13" fillId="6" borderId="5" xfId="0" applyFont="1" applyFill="1" applyBorder="1" applyAlignment="1">
      <alignment horizontal="right" vertical="center"/>
    </xf>
    <xf numFmtId="0" fontId="13" fillId="6" borderId="6" xfId="0" applyFont="1" applyFill="1" applyBorder="1" applyAlignment="1">
      <alignment horizontal="right" vertical="center"/>
    </xf>
    <xf numFmtId="177" fontId="13" fillId="6" borderId="2" xfId="0" applyNumberFormat="1" applyFont="1" applyFill="1" applyBorder="1" applyAlignment="1">
      <alignment horizontal="center" vertical="center"/>
    </xf>
    <xf numFmtId="0" fontId="14" fillId="7" borderId="2" xfId="0" applyFont="1" applyFill="1" applyBorder="1" applyAlignment="1">
      <alignment horizontal="right" vertical="center"/>
    </xf>
    <xf numFmtId="177" fontId="15" fillId="0" borderId="6" xfId="0" applyNumberFormat="1" applyFont="1" applyBorder="1" applyAlignment="1">
      <alignment horizontal="center" vertical="center"/>
    </xf>
    <xf numFmtId="49" fontId="16" fillId="0" borderId="2" xfId="0" applyNumberFormat="1" applyFont="1" applyBorder="1" applyAlignment="1">
      <alignment horizontal="center"/>
    </xf>
    <xf numFmtId="177" fontId="9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1" fillId="4" borderId="7" xfId="0" applyFont="1" applyFill="1" applyBorder="1" applyAlignment="1">
      <alignment vertical="center" wrapText="1"/>
    </xf>
    <xf numFmtId="9" fontId="4" fillId="5" borderId="1" xfId="0" applyNumberFormat="1" applyFont="1" applyFill="1" applyBorder="1" applyAlignment="1">
      <alignment horizontal="right"/>
    </xf>
    <xf numFmtId="9" fontId="4" fillId="5" borderId="5" xfId="0" applyNumberFormat="1" applyFont="1" applyFill="1" applyBorder="1" applyAlignment="1">
      <alignment horizontal="right"/>
    </xf>
    <xf numFmtId="9" fontId="4" fillId="5" borderId="6" xfId="0" applyNumberFormat="1" applyFont="1" applyFill="1" applyBorder="1" applyAlignment="1">
      <alignment horizontal="right"/>
    </xf>
    <xf numFmtId="0" fontId="4" fillId="0" borderId="2" xfId="0" applyFont="1" applyBorder="1" applyAlignment="1">
      <alignment horizontal="right"/>
    </xf>
    <xf numFmtId="0" fontId="17" fillId="6" borderId="2" xfId="0" applyFont="1" applyFill="1" applyBorder="1" applyAlignment="1">
      <alignment horizontal="center" vertical="center"/>
    </xf>
    <xf numFmtId="0" fontId="18" fillId="7" borderId="2" xfId="0" applyFont="1" applyFill="1" applyBorder="1" applyAlignment="1">
      <alignment horizontal="center" vertical="center"/>
    </xf>
    <xf numFmtId="178" fontId="11" fillId="4" borderId="2" xfId="0" applyNumberFormat="1" applyFont="1" applyFill="1" applyBorder="1" applyAlignment="1">
      <alignment vertical="center" wrapText="1"/>
    </xf>
    <xf numFmtId="179" fontId="4" fillId="5" borderId="2" xfId="0" applyNumberFormat="1" applyFont="1" applyFill="1" applyBorder="1"/>
    <xf numFmtId="180" fontId="4" fillId="0" borderId="2" xfId="0" applyNumberFormat="1" applyFont="1" applyBorder="1"/>
    <xf numFmtId="10" fontId="19" fillId="0" borderId="6" xfId="0" applyNumberFormat="1" applyFont="1" applyBorder="1"/>
  </cellXfs>
  <cellStyles count="7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0,0_x000d__x000a_NA_x000d__x000a_" xfId="49"/>
    <cellStyle name="Comma 2" xfId="50"/>
    <cellStyle name="Normal 2" xfId="51"/>
    <cellStyle name="Normal 3" xfId="52"/>
    <cellStyle name="Normal_Event Logistic Service RFQ Template_v3" xfId="53"/>
    <cellStyle name="標準_Meeting Request（1125 价）" xfId="54"/>
    <cellStyle name="差_20131026　杭州無錫2日間見積もり(0929)" xfId="55"/>
    <cellStyle name="差_Meeting Request（1125 价）" xfId="56"/>
    <cellStyle name="常规 2" xfId="57"/>
    <cellStyle name="常规 2 2 4" xfId="58"/>
    <cellStyle name="常规 2 5" xfId="59"/>
    <cellStyle name="常规 3" xfId="60"/>
    <cellStyle name="常规 3 2" xfId="61"/>
    <cellStyle name="常规 3 3" xfId="62"/>
    <cellStyle name="常规 4" xfId="63"/>
    <cellStyle name="常规 5" xfId="64"/>
    <cellStyle name="常规 6" xfId="65"/>
    <cellStyle name="好_20131026　杭州無錫2日間見積もり(0929)" xfId="66"/>
    <cellStyle name="好_Meeting Request（1125 价）" xfId="67"/>
    <cellStyle name="千位分隔 2" xfId="68"/>
    <cellStyle name="样式 1" xfId="6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Q41"/>
  <sheetViews>
    <sheetView showGridLines="0" tabSelected="1" zoomScale="70" zoomScaleNormal="70" topLeftCell="C11" workbookViewId="0">
      <selection activeCell="H27" sqref="H27"/>
    </sheetView>
  </sheetViews>
  <sheetFormatPr defaultColWidth="9" defaultRowHeight="17.25"/>
  <cols>
    <col min="1" max="1" width="6.33333333333333" style="6" customWidth="1"/>
    <col min="2" max="2" width="49.1666666666667" style="3" customWidth="1"/>
    <col min="3" max="3" width="61.6666666666667" style="7" customWidth="1"/>
    <col min="4" max="4" width="8.33333333333333" style="3" customWidth="1"/>
    <col min="5" max="5" width="5.83333333333333" style="8" customWidth="1"/>
    <col min="6" max="6" width="6.16666666666667" style="8" customWidth="1"/>
    <col min="7" max="7" width="12.5" style="8" customWidth="1"/>
    <col min="8" max="8" width="14.6666666666667" style="9" customWidth="1"/>
    <col min="9" max="9" width="26.8333333333333" style="3" customWidth="1"/>
    <col min="10" max="10" width="13.6666666666667" style="3" customWidth="1"/>
    <col min="11" max="11" width="17" style="3" customWidth="1"/>
    <col min="12" max="12" width="65.125" style="3" customWidth="1"/>
    <col min="13" max="16" width="9" style="3"/>
    <col min="17" max="17" width="14.75" style="3" customWidth="1"/>
    <col min="18" max="16384" width="9" style="3"/>
  </cols>
  <sheetData>
    <row r="2" s="1" customFormat="1" ht="22.5" spans="1:8">
      <c r="A2" s="10" t="s">
        <v>0</v>
      </c>
      <c r="B2" s="10"/>
      <c r="C2" s="10"/>
      <c r="D2" s="11"/>
      <c r="E2" s="11"/>
      <c r="F2" s="12"/>
      <c r="H2" s="13"/>
    </row>
    <row r="3" s="1" customFormat="1" ht="34.5" spans="1:8">
      <c r="A3" s="14"/>
      <c r="B3" s="15" t="s">
        <v>1</v>
      </c>
      <c r="C3" s="16" t="s">
        <v>2</v>
      </c>
      <c r="E3" s="17"/>
      <c r="F3" s="17"/>
      <c r="G3" s="17"/>
      <c r="H3" s="18"/>
    </row>
    <row r="4" s="1" customFormat="1" ht="18" spans="1:8">
      <c r="A4" s="19" t="s">
        <v>3</v>
      </c>
      <c r="B4" s="20" t="s">
        <v>4</v>
      </c>
      <c r="C4" s="21" t="s">
        <v>5</v>
      </c>
      <c r="D4" s="2"/>
      <c r="E4" s="17"/>
      <c r="F4" s="17"/>
      <c r="G4" s="17"/>
      <c r="H4" s="18"/>
    </row>
    <row r="5" s="1" customFormat="1" ht="18" spans="1:8">
      <c r="A5" s="22">
        <v>1</v>
      </c>
      <c r="B5" s="23" t="str">
        <f>B14</f>
        <v> ASAD2024 讨论大纲</v>
      </c>
      <c r="C5" s="24">
        <f>H16</f>
        <v>3000</v>
      </c>
      <c r="D5" s="2"/>
      <c r="E5" s="17"/>
      <c r="F5" s="17"/>
      <c r="G5" s="17"/>
      <c r="H5" s="18"/>
    </row>
    <row r="6" s="1" customFormat="1" ht="18" spans="1:8">
      <c r="A6" s="22">
        <v>2</v>
      </c>
      <c r="B6" s="23" t="str">
        <f>B17</f>
        <v> ASAD2024 讨论大纲检索</v>
      </c>
      <c r="C6" s="24">
        <f>H22</f>
        <v>13750</v>
      </c>
      <c r="D6" s="2"/>
      <c r="E6" s="17"/>
      <c r="F6" s="17"/>
      <c r="G6" s="17"/>
      <c r="H6" s="18"/>
    </row>
    <row r="7" s="1" customFormat="1" ht="18" spans="1:8">
      <c r="A7" s="22">
        <v>3</v>
      </c>
      <c r="B7" s="23" t="str">
        <f>B23</f>
        <v>ASAD 2024 最新热点解读介绍幻灯一套 约30页</v>
      </c>
      <c r="C7" s="24">
        <f>H27</f>
        <v>26000</v>
      </c>
      <c r="D7" s="2"/>
      <c r="E7" s="17"/>
      <c r="F7" s="17"/>
      <c r="G7" s="17"/>
      <c r="H7" s="18"/>
    </row>
    <row r="8" s="1" customFormat="1" ht="18" spans="1:8">
      <c r="A8" s="22">
        <v>4</v>
      </c>
      <c r="B8" s="23" t="str">
        <f>B28</f>
        <v>ASAD 2024 中国讲者讲课内容制作幻灯一套约 30页</v>
      </c>
      <c r="C8" s="24">
        <f>H32</f>
        <v>26000</v>
      </c>
      <c r="D8" s="2"/>
      <c r="E8" s="17"/>
      <c r="F8" s="17"/>
      <c r="G8" s="17"/>
      <c r="H8" s="18"/>
    </row>
    <row r="9" s="1" customFormat="1" ht="18" spans="1:8">
      <c r="A9" s="22">
        <v>5</v>
      </c>
      <c r="B9" s="23" t="str">
        <f>B33</f>
        <v>ASAD 2024大会注册费</v>
      </c>
      <c r="C9" s="24">
        <f>H35</f>
        <v>3000</v>
      </c>
      <c r="D9" s="2"/>
      <c r="E9" s="17"/>
      <c r="F9" s="17"/>
      <c r="G9" s="17"/>
      <c r="H9" s="18"/>
    </row>
    <row r="10" s="1" customFormat="1" ht="18" spans="1:8">
      <c r="A10" s="22">
        <v>6</v>
      </c>
      <c r="B10" s="23" t="str">
        <f>B37</f>
        <v>税 Tax</v>
      </c>
      <c r="C10" s="24">
        <f>H38</f>
        <v>4305</v>
      </c>
      <c r="D10" s="2"/>
      <c r="E10" s="17"/>
      <c r="F10" s="17"/>
      <c r="G10" s="17"/>
      <c r="H10" s="18"/>
    </row>
    <row r="11" s="1" customFormat="1" ht="18" spans="1:8">
      <c r="A11" s="25"/>
      <c r="B11" s="26" t="s">
        <v>6</v>
      </c>
      <c r="C11" s="27">
        <f>H41</f>
        <v>68800</v>
      </c>
      <c r="D11" s="2"/>
      <c r="E11" s="17"/>
      <c r="F11" s="17"/>
      <c r="G11" s="17"/>
      <c r="H11" s="18"/>
    </row>
    <row r="12" s="1" customFormat="1" ht="38.5" customHeight="1" spans="1:17">
      <c r="A12" s="14"/>
      <c r="B12" s="28" t="s">
        <v>7</v>
      </c>
      <c r="C12" s="29"/>
      <c r="D12" s="2"/>
      <c r="E12" s="12"/>
      <c r="F12" s="12"/>
      <c r="H12" s="13"/>
      <c r="J12" s="103" t="s">
        <v>8</v>
      </c>
      <c r="K12" s="103"/>
      <c r="L12" s="103"/>
      <c r="M12" s="103"/>
      <c r="N12" s="103"/>
      <c r="O12" s="103"/>
      <c r="P12" s="103"/>
      <c r="Q12" s="103"/>
    </row>
    <row r="13" s="1" customFormat="1" ht="36" spans="1:17">
      <c r="A13" s="30" t="s">
        <v>9</v>
      </c>
      <c r="B13" s="31" t="s">
        <v>10</v>
      </c>
      <c r="C13" s="31"/>
      <c r="D13" s="32" t="s">
        <v>11</v>
      </c>
      <c r="E13" s="32" t="s">
        <v>12</v>
      </c>
      <c r="F13" s="33" t="s">
        <v>13</v>
      </c>
      <c r="G13" s="33" t="s">
        <v>14</v>
      </c>
      <c r="H13" s="34" t="s">
        <v>15</v>
      </c>
      <c r="J13" s="30" t="s">
        <v>9</v>
      </c>
      <c r="K13" s="104" t="s">
        <v>10</v>
      </c>
      <c r="L13" s="104"/>
      <c r="M13" s="32" t="s">
        <v>11</v>
      </c>
      <c r="N13" s="32" t="s">
        <v>12</v>
      </c>
      <c r="O13" s="33" t="s">
        <v>13</v>
      </c>
      <c r="P13" s="33" t="s">
        <v>14</v>
      </c>
      <c r="Q13" s="111" t="s">
        <v>15</v>
      </c>
    </row>
    <row r="14" s="1" customFormat="1" ht="18" spans="1:17">
      <c r="A14" s="35">
        <v>1</v>
      </c>
      <c r="B14" s="36" t="s">
        <v>16</v>
      </c>
      <c r="C14" s="36"/>
      <c r="D14" s="36"/>
      <c r="E14" s="37"/>
      <c r="F14" s="38"/>
      <c r="G14" s="38"/>
      <c r="H14" s="39"/>
      <c r="J14" s="35">
        <v>1</v>
      </c>
      <c r="K14" s="36" t="s">
        <v>16</v>
      </c>
      <c r="L14" s="36"/>
      <c r="M14" s="36"/>
      <c r="N14" s="37"/>
      <c r="O14" s="38"/>
      <c r="P14" s="38"/>
      <c r="Q14" s="39"/>
    </row>
    <row r="15" s="1" customFormat="1" spans="1:17">
      <c r="A15" s="40" t="s">
        <v>17</v>
      </c>
      <c r="B15" s="41" t="s">
        <v>18</v>
      </c>
      <c r="C15" s="42" t="s">
        <v>19</v>
      </c>
      <c r="D15" s="43" t="s">
        <v>20</v>
      </c>
      <c r="E15" s="43">
        <v>1</v>
      </c>
      <c r="F15" s="44">
        <v>1</v>
      </c>
      <c r="G15" s="44">
        <v>3000</v>
      </c>
      <c r="H15" s="45">
        <f>G15*F15*E15</f>
        <v>3000</v>
      </c>
      <c r="J15" s="40" t="s">
        <v>17</v>
      </c>
      <c r="K15" s="41" t="s">
        <v>18</v>
      </c>
      <c r="L15" s="42" t="s">
        <v>19</v>
      </c>
      <c r="M15" s="43" t="s">
        <v>20</v>
      </c>
      <c r="N15" s="43">
        <v>1</v>
      </c>
      <c r="O15" s="44">
        <v>1</v>
      </c>
      <c r="P15" s="44">
        <v>0</v>
      </c>
      <c r="Q15" s="45">
        <f t="shared" ref="Q15:Q20" si="0">P15*O15*N15</f>
        <v>0</v>
      </c>
    </row>
    <row r="16" s="1" customFormat="1" ht="18" spans="1:17">
      <c r="A16" s="46" t="s">
        <v>21</v>
      </c>
      <c r="B16" s="47"/>
      <c r="C16" s="47"/>
      <c r="D16" s="47"/>
      <c r="E16" s="47"/>
      <c r="F16" s="47"/>
      <c r="G16" s="48"/>
      <c r="H16" s="49">
        <f>SUM(H15:H15)</f>
        <v>3000</v>
      </c>
      <c r="J16" s="46" t="s">
        <v>21</v>
      </c>
      <c r="K16" s="47"/>
      <c r="L16" s="47"/>
      <c r="M16" s="47"/>
      <c r="N16" s="47"/>
      <c r="O16" s="47"/>
      <c r="P16" s="48"/>
      <c r="Q16" s="49">
        <f>SUM(Q15:Q15)</f>
        <v>0</v>
      </c>
    </row>
    <row r="17" s="1" customFormat="1" ht="18" spans="1:17">
      <c r="A17" s="35">
        <v>2</v>
      </c>
      <c r="B17" s="36" t="s">
        <v>22</v>
      </c>
      <c r="C17" s="36"/>
      <c r="D17" s="36"/>
      <c r="E17" s="37"/>
      <c r="F17" s="38"/>
      <c r="G17" s="38"/>
      <c r="H17" s="39"/>
      <c r="J17" s="35">
        <v>2</v>
      </c>
      <c r="K17" s="36" t="s">
        <v>22</v>
      </c>
      <c r="L17" s="36"/>
      <c r="M17" s="36"/>
      <c r="N17" s="37"/>
      <c r="O17" s="38"/>
      <c r="P17" s="38"/>
      <c r="Q17" s="39"/>
    </row>
    <row r="18" s="1" customFormat="1" spans="1:17">
      <c r="A18" s="40" t="s">
        <v>23</v>
      </c>
      <c r="B18" s="41" t="s">
        <v>24</v>
      </c>
      <c r="C18" s="42" t="s">
        <v>25</v>
      </c>
      <c r="D18" s="43" t="s">
        <v>26</v>
      </c>
      <c r="E18" s="43">
        <v>1</v>
      </c>
      <c r="F18" s="44">
        <v>40</v>
      </c>
      <c r="G18" s="44">
        <v>30</v>
      </c>
      <c r="H18" s="45">
        <f t="shared" ref="H18:H20" si="1">G18*F18*E18</f>
        <v>1200</v>
      </c>
      <c r="J18" s="40" t="s">
        <v>23</v>
      </c>
      <c r="K18" s="41" t="s">
        <v>24</v>
      </c>
      <c r="L18" s="42" t="s">
        <v>25</v>
      </c>
      <c r="M18" s="43" t="s">
        <v>26</v>
      </c>
      <c r="N18" s="43">
        <v>1</v>
      </c>
      <c r="O18" s="44">
        <v>40</v>
      </c>
      <c r="P18" s="44">
        <v>0</v>
      </c>
      <c r="Q18" s="45">
        <f t="shared" si="0"/>
        <v>0</v>
      </c>
    </row>
    <row r="19" s="1" customFormat="1" spans="1:17">
      <c r="A19" s="40" t="s">
        <v>27</v>
      </c>
      <c r="B19" s="41" t="s">
        <v>28</v>
      </c>
      <c r="C19" s="50" t="s">
        <v>29</v>
      </c>
      <c r="D19" s="43" t="s">
        <v>26</v>
      </c>
      <c r="E19" s="43">
        <v>1</v>
      </c>
      <c r="F19" s="44">
        <v>10</v>
      </c>
      <c r="G19" s="44">
        <v>30</v>
      </c>
      <c r="H19" s="45">
        <f t="shared" si="1"/>
        <v>300</v>
      </c>
      <c r="J19" s="40" t="s">
        <v>27</v>
      </c>
      <c r="K19" s="41" t="s">
        <v>28</v>
      </c>
      <c r="L19" s="50" t="s">
        <v>29</v>
      </c>
      <c r="M19" s="43" t="s">
        <v>26</v>
      </c>
      <c r="N19" s="43">
        <v>1</v>
      </c>
      <c r="O19" s="44">
        <v>10</v>
      </c>
      <c r="P19" s="44">
        <v>0</v>
      </c>
      <c r="Q19" s="45">
        <f t="shared" si="0"/>
        <v>0</v>
      </c>
    </row>
    <row r="20" s="1" customFormat="1" spans="1:17">
      <c r="A20" s="40" t="s">
        <v>30</v>
      </c>
      <c r="B20" s="41" t="s">
        <v>31</v>
      </c>
      <c r="C20" s="42" t="s">
        <v>32</v>
      </c>
      <c r="D20" s="43" t="s">
        <v>33</v>
      </c>
      <c r="E20" s="43">
        <v>1</v>
      </c>
      <c r="F20" s="44">
        <v>5</v>
      </c>
      <c r="G20" s="44">
        <v>50</v>
      </c>
      <c r="H20" s="45">
        <f t="shared" si="1"/>
        <v>250</v>
      </c>
      <c r="J20" s="40" t="s">
        <v>30</v>
      </c>
      <c r="K20" s="41" t="s">
        <v>31</v>
      </c>
      <c r="L20" s="42" t="s">
        <v>32</v>
      </c>
      <c r="M20" s="43" t="s">
        <v>33</v>
      </c>
      <c r="N20" s="43">
        <v>1</v>
      </c>
      <c r="O20" s="44">
        <v>5</v>
      </c>
      <c r="P20" s="44">
        <v>0</v>
      </c>
      <c r="Q20" s="45">
        <f t="shared" si="0"/>
        <v>0</v>
      </c>
    </row>
    <row r="21" s="1" customFormat="1" ht="34.5" spans="1:17">
      <c r="A21" s="40" t="s">
        <v>34</v>
      </c>
      <c r="B21" s="41" t="s">
        <v>35</v>
      </c>
      <c r="C21" s="42" t="s">
        <v>36</v>
      </c>
      <c r="D21" s="43" t="s">
        <v>37</v>
      </c>
      <c r="E21" s="43">
        <v>1</v>
      </c>
      <c r="F21" s="44">
        <v>24</v>
      </c>
      <c r="G21" s="44">
        <v>500</v>
      </c>
      <c r="H21" s="45">
        <f>E21*F21*G21</f>
        <v>12000</v>
      </c>
      <c r="J21" s="40" t="s">
        <v>34</v>
      </c>
      <c r="K21" s="41" t="s">
        <v>35</v>
      </c>
      <c r="L21" s="42" t="s">
        <v>36</v>
      </c>
      <c r="M21" s="43" t="s">
        <v>37</v>
      </c>
      <c r="N21" s="43">
        <v>1</v>
      </c>
      <c r="O21" s="44">
        <v>24</v>
      </c>
      <c r="P21" s="44">
        <v>0</v>
      </c>
      <c r="Q21" s="45">
        <f>N21*O21*P21</f>
        <v>0</v>
      </c>
    </row>
    <row r="22" s="1" customFormat="1" ht="18" spans="1:17">
      <c r="A22" s="46" t="s">
        <v>21</v>
      </c>
      <c r="B22" s="47"/>
      <c r="C22" s="47"/>
      <c r="D22" s="47"/>
      <c r="E22" s="47"/>
      <c r="F22" s="47"/>
      <c r="G22" s="48"/>
      <c r="H22" s="49">
        <f>SUM(H18:H21)</f>
        <v>13750</v>
      </c>
      <c r="J22" s="46" t="s">
        <v>21</v>
      </c>
      <c r="K22" s="47"/>
      <c r="L22" s="47"/>
      <c r="M22" s="47"/>
      <c r="N22" s="47"/>
      <c r="O22" s="47"/>
      <c r="P22" s="48"/>
      <c r="Q22" s="49">
        <f>SUM(Q18:Q21)</f>
        <v>0</v>
      </c>
    </row>
    <row r="23" s="1" customFormat="1" ht="18" spans="1:17">
      <c r="A23" s="35">
        <v>3</v>
      </c>
      <c r="B23" s="36" t="s">
        <v>38</v>
      </c>
      <c r="C23" s="36"/>
      <c r="D23" s="36"/>
      <c r="E23" s="37"/>
      <c r="F23" s="38"/>
      <c r="G23" s="38"/>
      <c r="H23" s="39"/>
      <c r="J23" s="35">
        <v>3</v>
      </c>
      <c r="K23" s="36" t="s">
        <v>38</v>
      </c>
      <c r="L23" s="36"/>
      <c r="M23" s="36"/>
      <c r="N23" s="37"/>
      <c r="O23" s="38"/>
      <c r="P23" s="38"/>
      <c r="Q23" s="39"/>
    </row>
    <row r="24" s="2" customFormat="1" ht="34.5" spans="1:17">
      <c r="A24" s="51" t="s">
        <v>39</v>
      </c>
      <c r="B24" s="52" t="s">
        <v>40</v>
      </c>
      <c r="C24" s="53" t="s">
        <v>41</v>
      </c>
      <c r="D24" s="54" t="s">
        <v>42</v>
      </c>
      <c r="E24" s="55">
        <v>1</v>
      </c>
      <c r="F24" s="56">
        <v>30</v>
      </c>
      <c r="G24" s="56">
        <v>700</v>
      </c>
      <c r="H24" s="57">
        <f t="shared" ref="H24:H31" si="2">F24*E24*G24</f>
        <v>21000</v>
      </c>
      <c r="J24" s="51" t="s">
        <v>39</v>
      </c>
      <c r="K24" s="52" t="s">
        <v>40</v>
      </c>
      <c r="L24" s="53" t="s">
        <v>41</v>
      </c>
      <c r="M24" s="54" t="s">
        <v>42</v>
      </c>
      <c r="N24" s="55">
        <v>1</v>
      </c>
      <c r="O24" s="56">
        <v>30</v>
      </c>
      <c r="P24" s="56">
        <v>200</v>
      </c>
      <c r="Q24" s="57">
        <f t="shared" ref="Q24:Q26" si="3">O24*N24*P24</f>
        <v>6000</v>
      </c>
    </row>
    <row r="25" s="1" customFormat="1" spans="1:17">
      <c r="A25" s="58" t="s">
        <v>43</v>
      </c>
      <c r="B25" s="59" t="s">
        <v>44</v>
      </c>
      <c r="C25" s="60" t="s">
        <v>45</v>
      </c>
      <c r="D25" s="61" t="s">
        <v>42</v>
      </c>
      <c r="E25" s="62">
        <v>1</v>
      </c>
      <c r="F25" s="56">
        <v>30</v>
      </c>
      <c r="G25" s="63">
        <v>100</v>
      </c>
      <c r="H25" s="64">
        <f t="shared" si="2"/>
        <v>3000</v>
      </c>
      <c r="J25" s="58" t="s">
        <v>43</v>
      </c>
      <c r="K25" s="59" t="s">
        <v>44</v>
      </c>
      <c r="L25" s="60" t="s">
        <v>45</v>
      </c>
      <c r="M25" s="61" t="s">
        <v>42</v>
      </c>
      <c r="N25" s="62">
        <v>1</v>
      </c>
      <c r="O25" s="56">
        <v>30</v>
      </c>
      <c r="P25" s="56">
        <v>100</v>
      </c>
      <c r="Q25" s="64">
        <f t="shared" si="3"/>
        <v>3000</v>
      </c>
    </row>
    <row r="26" s="1" customFormat="1" spans="1:17">
      <c r="A26" s="58" t="s">
        <v>46</v>
      </c>
      <c r="B26" s="65" t="s">
        <v>47</v>
      </c>
      <c r="C26" s="60" t="s">
        <v>48</v>
      </c>
      <c r="D26" s="61" t="s">
        <v>20</v>
      </c>
      <c r="E26" s="62">
        <v>1</v>
      </c>
      <c r="F26" s="63">
        <v>1</v>
      </c>
      <c r="G26" s="63">
        <v>2000</v>
      </c>
      <c r="H26" s="64">
        <f t="shared" si="2"/>
        <v>2000</v>
      </c>
      <c r="J26" s="58" t="s">
        <v>46</v>
      </c>
      <c r="K26" s="65" t="s">
        <v>47</v>
      </c>
      <c r="L26" s="60" t="s">
        <v>48</v>
      </c>
      <c r="M26" s="61" t="s">
        <v>20</v>
      </c>
      <c r="N26" s="62">
        <v>1</v>
      </c>
      <c r="O26" s="63">
        <v>1</v>
      </c>
      <c r="P26" s="63">
        <v>0</v>
      </c>
      <c r="Q26" s="64">
        <f t="shared" si="3"/>
        <v>0</v>
      </c>
    </row>
    <row r="27" s="1" customFormat="1" ht="18" spans="1:17">
      <c r="A27" s="46" t="s">
        <v>21</v>
      </c>
      <c r="B27" s="47"/>
      <c r="C27" s="47"/>
      <c r="D27" s="47"/>
      <c r="E27" s="47"/>
      <c r="F27" s="47"/>
      <c r="G27" s="48"/>
      <c r="H27" s="49">
        <f>SUM(H24:H26)</f>
        <v>26000</v>
      </c>
      <c r="J27" s="46" t="s">
        <v>21</v>
      </c>
      <c r="K27" s="47"/>
      <c r="L27" s="47"/>
      <c r="M27" s="47"/>
      <c r="N27" s="47"/>
      <c r="O27" s="47"/>
      <c r="P27" s="48"/>
      <c r="Q27" s="49">
        <f>SUM(Q24:Q26)</f>
        <v>9000</v>
      </c>
    </row>
    <row r="28" s="3" customFormat="1" ht="18" spans="1:17">
      <c r="A28" s="66">
        <v>4</v>
      </c>
      <c r="B28" s="67" t="s">
        <v>49</v>
      </c>
      <c r="C28" s="67"/>
      <c r="D28" s="67"/>
      <c r="E28" s="68"/>
      <c r="F28" s="69"/>
      <c r="G28" s="69"/>
      <c r="H28" s="70"/>
      <c r="J28" s="66">
        <v>4</v>
      </c>
      <c r="K28" s="67" t="s">
        <v>49</v>
      </c>
      <c r="L28" s="67"/>
      <c r="M28" s="67"/>
      <c r="N28" s="68"/>
      <c r="O28" s="69"/>
      <c r="P28" s="69"/>
      <c r="Q28" s="70"/>
    </row>
    <row r="29" s="3" customFormat="1" ht="34.5" spans="1:17">
      <c r="A29" s="71" t="s">
        <v>50</v>
      </c>
      <c r="B29" s="72" t="s">
        <v>40</v>
      </c>
      <c r="C29" s="73" t="s">
        <v>41</v>
      </c>
      <c r="D29" s="74" t="s">
        <v>42</v>
      </c>
      <c r="E29" s="75">
        <v>1</v>
      </c>
      <c r="F29" s="76">
        <v>30</v>
      </c>
      <c r="G29" s="76">
        <v>700</v>
      </c>
      <c r="H29" s="77">
        <f t="shared" si="2"/>
        <v>21000</v>
      </c>
      <c r="J29" s="71" t="s">
        <v>50</v>
      </c>
      <c r="K29" s="72" t="s">
        <v>40</v>
      </c>
      <c r="L29" s="73" t="s">
        <v>41</v>
      </c>
      <c r="M29" s="74" t="s">
        <v>42</v>
      </c>
      <c r="N29" s="75">
        <v>1</v>
      </c>
      <c r="O29" s="76">
        <v>30</v>
      </c>
      <c r="P29" s="76">
        <v>200</v>
      </c>
      <c r="Q29" s="77">
        <f t="shared" ref="Q29:Q31" si="4">O29*N29*P29</f>
        <v>6000</v>
      </c>
    </row>
    <row r="30" s="3" customFormat="1" spans="1:17">
      <c r="A30" s="78" t="s">
        <v>51</v>
      </c>
      <c r="B30" s="79" t="s">
        <v>44</v>
      </c>
      <c r="C30" s="80" t="s">
        <v>45</v>
      </c>
      <c r="D30" s="81" t="s">
        <v>42</v>
      </c>
      <c r="E30" s="82">
        <v>1</v>
      </c>
      <c r="F30" s="76">
        <v>30</v>
      </c>
      <c r="G30" s="83">
        <v>100</v>
      </c>
      <c r="H30" s="84">
        <f t="shared" si="2"/>
        <v>3000</v>
      </c>
      <c r="J30" s="78" t="s">
        <v>51</v>
      </c>
      <c r="K30" s="79" t="s">
        <v>44</v>
      </c>
      <c r="L30" s="80" t="s">
        <v>45</v>
      </c>
      <c r="M30" s="81" t="s">
        <v>42</v>
      </c>
      <c r="N30" s="82">
        <v>1</v>
      </c>
      <c r="O30" s="76">
        <v>30</v>
      </c>
      <c r="P30" s="76">
        <v>0</v>
      </c>
      <c r="Q30" s="84">
        <f t="shared" si="4"/>
        <v>0</v>
      </c>
    </row>
    <row r="31" s="3" customFormat="1" spans="1:17">
      <c r="A31" s="78" t="s">
        <v>52</v>
      </c>
      <c r="B31" s="85" t="s">
        <v>47</v>
      </c>
      <c r="C31" s="80" t="s">
        <v>48</v>
      </c>
      <c r="D31" s="81" t="s">
        <v>20</v>
      </c>
      <c r="E31" s="82">
        <v>1</v>
      </c>
      <c r="F31" s="83">
        <v>1</v>
      </c>
      <c r="G31" s="83">
        <v>2000</v>
      </c>
      <c r="H31" s="84">
        <f t="shared" si="2"/>
        <v>2000</v>
      </c>
      <c r="J31" s="78" t="s">
        <v>52</v>
      </c>
      <c r="K31" s="85" t="s">
        <v>47</v>
      </c>
      <c r="L31" s="80" t="s">
        <v>48</v>
      </c>
      <c r="M31" s="81" t="s">
        <v>20</v>
      </c>
      <c r="N31" s="82">
        <v>1</v>
      </c>
      <c r="O31" s="83">
        <v>1</v>
      </c>
      <c r="P31" s="83">
        <v>0</v>
      </c>
      <c r="Q31" s="84">
        <f t="shared" si="4"/>
        <v>0</v>
      </c>
    </row>
    <row r="32" s="3" customFormat="1" ht="18" spans="1:17">
      <c r="A32" s="86" t="s">
        <v>21</v>
      </c>
      <c r="B32" s="87"/>
      <c r="C32" s="87"/>
      <c r="D32" s="87"/>
      <c r="E32" s="87"/>
      <c r="F32" s="87"/>
      <c r="G32" s="88"/>
      <c r="H32" s="49">
        <f>SUM(H29:H31)</f>
        <v>26000</v>
      </c>
      <c r="J32" s="86" t="s">
        <v>21</v>
      </c>
      <c r="K32" s="87"/>
      <c r="L32" s="87"/>
      <c r="M32" s="87"/>
      <c r="N32" s="87"/>
      <c r="O32" s="87"/>
      <c r="P32" s="88"/>
      <c r="Q32" s="49">
        <f>SUM(Q29:Q31)</f>
        <v>6000</v>
      </c>
    </row>
    <row r="33" s="3" customFormat="1" ht="18" spans="1:17">
      <c r="A33" s="66">
        <v>5</v>
      </c>
      <c r="B33" s="67" t="s">
        <v>53</v>
      </c>
      <c r="C33" s="67"/>
      <c r="D33" s="67"/>
      <c r="E33" s="68"/>
      <c r="F33" s="69"/>
      <c r="G33" s="69"/>
      <c r="H33" s="70"/>
      <c r="J33" s="66">
        <v>5</v>
      </c>
      <c r="K33" s="67" t="s">
        <v>53</v>
      </c>
      <c r="L33" s="67"/>
      <c r="M33" s="67"/>
      <c r="N33" s="68"/>
      <c r="O33" s="69"/>
      <c r="P33" s="69"/>
      <c r="Q33" s="70"/>
    </row>
    <row r="34" s="3" customFormat="1" spans="1:17">
      <c r="A34" s="71" t="s">
        <v>54</v>
      </c>
      <c r="B34" s="65" t="s">
        <v>53</v>
      </c>
      <c r="C34" s="60" t="s">
        <v>55</v>
      </c>
      <c r="D34" s="74" t="s">
        <v>33</v>
      </c>
      <c r="E34" s="75">
        <v>1</v>
      </c>
      <c r="F34" s="76">
        <v>1</v>
      </c>
      <c r="G34" s="76">
        <v>3000</v>
      </c>
      <c r="H34" s="77">
        <f>F34*E34*G34</f>
        <v>3000</v>
      </c>
      <c r="J34" s="71" t="s">
        <v>54</v>
      </c>
      <c r="K34" s="65" t="s">
        <v>53</v>
      </c>
      <c r="L34" s="60" t="s">
        <v>55</v>
      </c>
      <c r="M34" s="74" t="s">
        <v>33</v>
      </c>
      <c r="N34" s="75">
        <v>1</v>
      </c>
      <c r="O34" s="76">
        <v>1</v>
      </c>
      <c r="P34" s="76">
        <v>0</v>
      </c>
      <c r="Q34" s="77">
        <f>O34*N34*P34</f>
        <v>0</v>
      </c>
    </row>
    <row r="35" s="3" customFormat="1" ht="18" spans="1:17">
      <c r="A35" s="86" t="s">
        <v>21</v>
      </c>
      <c r="B35" s="87"/>
      <c r="C35" s="87"/>
      <c r="D35" s="87"/>
      <c r="E35" s="87"/>
      <c r="F35" s="87"/>
      <c r="G35" s="88"/>
      <c r="H35" s="89">
        <f>H34</f>
        <v>3000</v>
      </c>
      <c r="J35" s="86" t="s">
        <v>21</v>
      </c>
      <c r="K35" s="87"/>
      <c r="L35" s="87"/>
      <c r="M35" s="87"/>
      <c r="N35" s="87"/>
      <c r="O35" s="87"/>
      <c r="P35" s="88"/>
      <c r="Q35" s="89">
        <f>Q34</f>
        <v>0</v>
      </c>
    </row>
    <row r="36" s="1" customFormat="1" ht="18" spans="1:17">
      <c r="A36" s="90" t="s">
        <v>56</v>
      </c>
      <c r="B36" s="90"/>
      <c r="C36" s="90"/>
      <c r="D36" s="90"/>
      <c r="E36" s="90"/>
      <c r="F36" s="90"/>
      <c r="G36" s="90"/>
      <c r="H36" s="49">
        <f>H27+H22+H16+H32+H35</f>
        <v>71750</v>
      </c>
      <c r="J36" s="105" t="s">
        <v>57</v>
      </c>
      <c r="K36" s="106"/>
      <c r="L36" s="106"/>
      <c r="M36" s="106"/>
      <c r="N36" s="106"/>
      <c r="O36" s="106"/>
      <c r="P36" s="107"/>
      <c r="Q36" s="112">
        <f>Q35+Q32+Q27+Q22+Q16</f>
        <v>15000</v>
      </c>
    </row>
    <row r="37" s="1" customFormat="1" ht="18" spans="1:17">
      <c r="A37" s="91">
        <v>6</v>
      </c>
      <c r="B37" s="36" t="s">
        <v>58</v>
      </c>
      <c r="C37" s="92">
        <v>0.06</v>
      </c>
      <c r="D37" s="93"/>
      <c r="E37" s="93"/>
      <c r="F37" s="93"/>
      <c r="G37" s="94"/>
      <c r="H37" s="39"/>
      <c r="J37" s="105"/>
      <c r="K37" s="106"/>
      <c r="L37" s="106"/>
      <c r="M37" s="106"/>
      <c r="N37" s="106"/>
      <c r="O37" s="106"/>
      <c r="P37" s="107" t="s">
        <v>59</v>
      </c>
      <c r="Q37" s="112">
        <f>H41/1.06</f>
        <v>64905.6603773585</v>
      </c>
    </row>
    <row r="38" s="1" customFormat="1" ht="18" spans="1:17">
      <c r="A38" s="90" t="s">
        <v>21</v>
      </c>
      <c r="B38" s="90"/>
      <c r="C38" s="90"/>
      <c r="D38" s="90"/>
      <c r="E38" s="90"/>
      <c r="F38" s="90"/>
      <c r="G38" s="90"/>
      <c r="H38" s="49">
        <f>H36*0.06</f>
        <v>4305</v>
      </c>
      <c r="J38" s="108" t="s">
        <v>60</v>
      </c>
      <c r="K38" s="108"/>
      <c r="L38" s="108"/>
      <c r="M38" s="108"/>
      <c r="N38" s="108"/>
      <c r="O38" s="108"/>
      <c r="P38" s="108"/>
      <c r="Q38" s="113">
        <f>Q37-Q36</f>
        <v>49905.6603773585</v>
      </c>
    </row>
    <row r="39" s="4" customFormat="1" spans="1:17">
      <c r="A39" s="95"/>
      <c r="B39" s="96"/>
      <c r="C39" s="96"/>
      <c r="D39" s="96"/>
      <c r="E39" s="96"/>
      <c r="F39" s="96"/>
      <c r="G39" s="97"/>
      <c r="H39" s="98"/>
      <c r="J39" s="109"/>
      <c r="K39" s="109"/>
      <c r="L39" s="109"/>
      <c r="M39" s="109"/>
      <c r="N39" s="109"/>
      <c r="O39" s="109"/>
      <c r="P39" s="109"/>
      <c r="Q39" s="109"/>
    </row>
    <row r="40" s="1" customFormat="1" ht="18" spans="1:17">
      <c r="A40" s="99" t="s">
        <v>61</v>
      </c>
      <c r="B40" s="99"/>
      <c r="C40" s="99"/>
      <c r="D40" s="99"/>
      <c r="E40" s="99"/>
      <c r="F40" s="99"/>
      <c r="G40" s="99"/>
      <c r="H40" s="100">
        <f>H36+H38</f>
        <v>76055</v>
      </c>
      <c r="J40" s="110" t="s">
        <v>62</v>
      </c>
      <c r="K40" s="110"/>
      <c r="L40" s="110"/>
      <c r="M40" s="110"/>
      <c r="N40" s="110"/>
      <c r="O40" s="110"/>
      <c r="P40" s="110"/>
      <c r="Q40" s="114">
        <f>Q38/Q37</f>
        <v>0.768895348837209</v>
      </c>
    </row>
    <row r="41" s="5" customFormat="1" ht="22.5" spans="1:8">
      <c r="A41" s="101" t="s">
        <v>63</v>
      </c>
      <c r="B41" s="101"/>
      <c r="C41" s="101"/>
      <c r="D41" s="101"/>
      <c r="E41" s="101"/>
      <c r="F41" s="101"/>
      <c r="G41" s="101"/>
      <c r="H41" s="102">
        <v>68800</v>
      </c>
    </row>
  </sheetData>
  <mergeCells count="23">
    <mergeCell ref="A2:C2"/>
    <mergeCell ref="J12:Q12"/>
    <mergeCell ref="A16:G16"/>
    <mergeCell ref="J16:P16"/>
    <mergeCell ref="A22:G22"/>
    <mergeCell ref="J22:P22"/>
    <mergeCell ref="A27:G27"/>
    <mergeCell ref="J27:P27"/>
    <mergeCell ref="A32:G32"/>
    <mergeCell ref="J32:P32"/>
    <mergeCell ref="A35:G35"/>
    <mergeCell ref="J35:P35"/>
    <mergeCell ref="A36:G36"/>
    <mergeCell ref="J36:P36"/>
    <mergeCell ref="C37:G37"/>
    <mergeCell ref="A38:G38"/>
    <mergeCell ref="J38:P38"/>
    <mergeCell ref="A39:G39"/>
    <mergeCell ref="J39:Q39"/>
    <mergeCell ref="A40:G40"/>
    <mergeCell ref="J40:P40"/>
    <mergeCell ref="A41:G41"/>
    <mergeCell ref="E3:H11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sanofi-aventis</Company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报价单&amp;PE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Yang, Juta PH/CN/EXT</dc:creator>
  <cp:lastModifiedBy>Xxuanゞ</cp:lastModifiedBy>
  <dcterms:created xsi:type="dcterms:W3CDTF">2014-02-12T08:04:00Z</dcterms:created>
  <cp:lastPrinted>2021-10-25T02:19:00Z</cp:lastPrinted>
  <dcterms:modified xsi:type="dcterms:W3CDTF">2024-08-05T07:09:06Z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904020511</vt:i4>
  </property>
  <property fmtid="{D5CDD505-2E9C-101B-9397-08002B2CF9AE}" pid="3" name="_NewReviewCycle">
    <vt:lpwstr/>
  </property>
  <property fmtid="{D5CDD505-2E9C-101B-9397-08002B2CF9AE}" pid="4" name="_EmailSubject">
    <vt:lpwstr>2016搭建报价模板</vt:lpwstr>
  </property>
  <property fmtid="{D5CDD505-2E9C-101B-9397-08002B2CF9AE}" pid="5" name="_AuthorEmail">
    <vt:lpwstr>Lucy.Zhang@sanofi.com</vt:lpwstr>
  </property>
  <property fmtid="{D5CDD505-2E9C-101B-9397-08002B2CF9AE}" pid="6" name="_AuthorEmailDisplayName">
    <vt:lpwstr>Zhang, Lucy PH/CN</vt:lpwstr>
  </property>
  <property fmtid="{D5CDD505-2E9C-101B-9397-08002B2CF9AE}" pid="7" name="_PreviousAdHocReviewCycleID">
    <vt:i4>385362526</vt:i4>
  </property>
  <property fmtid="{D5CDD505-2E9C-101B-9397-08002B2CF9AE}" pid="8" name="_ReviewingToolsShownOnce">
    <vt:lpwstr/>
  </property>
  <property fmtid="{D5CDD505-2E9C-101B-9397-08002B2CF9AE}" pid="9" name="ICV">
    <vt:lpwstr>8D1FA0034E424F76BA6D07D5A8B1EBF6_13</vt:lpwstr>
  </property>
  <property fmtid="{D5CDD505-2E9C-101B-9397-08002B2CF9AE}" pid="10" name="KSOProductBuildVer">
    <vt:lpwstr>2052-12.1.0.15712</vt:lpwstr>
  </property>
</Properties>
</file>